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900" windowWidth="32760" windowHeight="19040" activeTab="3"/>
  </bookViews>
  <sheets>
    <sheet name="FORMULARIO" sheetId="1" r:id="rId1"/>
    <sheet name="PREVENTIVO ANALITICO BASILICATA" sheetId="2" r:id="rId2"/>
    <sheet name="BILANCIO TOTALE DI PRODUZIONE" sheetId="3" r:id="rId3"/>
    <sheet name="PIANO FINANZIARIO" sheetId="4" r:id="rId4"/>
  </sheets>
  <externalReferences>
    <externalReference r:id="rId7"/>
  </externalReferences>
  <definedNames>
    <definedName name="_xlfn.NETWORKDAYS.INTL" hidden="1">#NAME?</definedName>
    <definedName name="_xlnm.Print_Area" localSheetId="1">'PREVENTIVO ANALITICO BASILICATA'!$B$1:$I$13</definedName>
  </definedNames>
  <calcPr fullCalcOnLoad="1"/>
</workbook>
</file>

<file path=xl/sharedStrings.xml><?xml version="1.0" encoding="utf-8"?>
<sst xmlns="http://schemas.openxmlformats.org/spreadsheetml/2006/main" count="1032" uniqueCount="695">
  <si>
    <t>DICHIARAZIONE SOSTITUTIVA AI SENSI DEL DPR 28/12/2000 N.445, ARTT.46-47</t>
  </si>
  <si>
    <t>Luogo</t>
  </si>
  <si>
    <t>Data</t>
  </si>
  <si>
    <t>Il/La sottoscritto/a</t>
  </si>
  <si>
    <t>Codice Fiscale</t>
  </si>
  <si>
    <t xml:space="preserve">nato/a a </t>
  </si>
  <si>
    <t>il</t>
  </si>
  <si>
    <t>in qualità di legale rappresentante di</t>
  </si>
  <si>
    <t xml:space="preserve">con sede legale in </t>
  </si>
  <si>
    <t>indirizzo, CAP</t>
  </si>
  <si>
    <t>Partita IVA</t>
  </si>
  <si>
    <t>PEC</t>
  </si>
  <si>
    <t>Titolo progetto</t>
  </si>
  <si>
    <t>Regista</t>
  </si>
  <si>
    <t>Categoria e Tipologia progetto</t>
  </si>
  <si>
    <t>Durata in minuti</t>
  </si>
  <si>
    <r>
      <t xml:space="preserve">Numero puntate </t>
    </r>
    <r>
      <rPr>
        <i/>
        <sz val="10"/>
        <color indexed="8"/>
        <rFont val="Calibri"/>
        <family val="2"/>
      </rPr>
      <t>(in caso di progetto seriale)</t>
    </r>
  </si>
  <si>
    <r>
      <t xml:space="preserve">Durata complessiva delle puntate in minuti </t>
    </r>
    <r>
      <rPr>
        <i/>
        <sz val="10"/>
        <color indexed="8"/>
        <rFont val="Calibri"/>
        <family val="2"/>
      </rPr>
      <t>(in caso di progetto seriale)</t>
    </r>
  </si>
  <si>
    <r>
      <t xml:space="preserve">Logline </t>
    </r>
    <r>
      <rPr>
        <i/>
        <sz val="10"/>
        <color indexed="8"/>
        <rFont val="Calibri"/>
        <family val="2"/>
      </rPr>
      <t>(massimo 250 caratteri, spazi inclusi)</t>
    </r>
  </si>
  <si>
    <r>
      <t xml:space="preserve">Film difficile </t>
    </r>
    <r>
      <rPr>
        <i/>
        <sz val="10"/>
        <color indexed="8"/>
        <rFont val="Calibri"/>
        <family val="2"/>
      </rPr>
      <t>(secondo la definizione ministeriale)</t>
    </r>
  </si>
  <si>
    <t>Motivazione</t>
  </si>
  <si>
    <t>Dati anagrafici e profilo del Soggetto proponente</t>
  </si>
  <si>
    <t>Profilo dell'impresa proponente</t>
  </si>
  <si>
    <t>Nome sociale</t>
  </si>
  <si>
    <t>Natura giuridica</t>
  </si>
  <si>
    <t>Codice ATECOFIN primario</t>
  </si>
  <si>
    <t>Ruolo</t>
  </si>
  <si>
    <t>Se coproduttore, indicare percentuale</t>
  </si>
  <si>
    <t>Rating di legalità</t>
  </si>
  <si>
    <t xml:space="preserve">Patrimonio netto dell'impresa istante risultante dall’ultimo bilancio approvato e depositato. Per le imprese non obbligate alla redazione del bilancio il PN si desume sulla base di un bilancio redatto ex Artt. da 2423 a 2425 del Codice Civile da un professionista abilitato. </t>
  </si>
  <si>
    <t>ULA Impresa proponente</t>
  </si>
  <si>
    <t>ULA Imprese collegate</t>
  </si>
  <si>
    <t>ULA Imprese associate</t>
  </si>
  <si>
    <t>(Le ULA si riferiscono all'anno solare precedente)</t>
  </si>
  <si>
    <t xml:space="preserve">Contatti referente per comunicazioni </t>
  </si>
  <si>
    <t>Nome e cognome</t>
  </si>
  <si>
    <t>Telefono</t>
  </si>
  <si>
    <t>Cellulare</t>
  </si>
  <si>
    <t>Email</t>
  </si>
  <si>
    <t>Eventuali produzioni associate o coproduttori</t>
  </si>
  <si>
    <t>Tipologia accordo</t>
  </si>
  <si>
    <t>Nome sociale e natura giuridica</t>
  </si>
  <si>
    <t>Stato - Città</t>
  </si>
  <si>
    <t>Legale rappresentante</t>
  </si>
  <si>
    <t>Indirizzo sede legale</t>
  </si>
  <si>
    <t>Telefono e PEC</t>
  </si>
  <si>
    <t>Sito web</t>
  </si>
  <si>
    <t>Quota % di coproduzione</t>
  </si>
  <si>
    <t>Canale distributivo</t>
  </si>
  <si>
    <t xml:space="preserve">Cronoprogramma del progetto </t>
  </si>
  <si>
    <t>(il formato delle date è gg/mm/aa)</t>
  </si>
  <si>
    <t>Dal</t>
  </si>
  <si>
    <t>Al</t>
  </si>
  <si>
    <t>Totale giorni</t>
  </si>
  <si>
    <t>Periodo preparazione generale</t>
  </si>
  <si>
    <t>00/00/00</t>
  </si>
  <si>
    <t>Periodo lavorazione generale</t>
  </si>
  <si>
    <t>Periodo postproduzione</t>
  </si>
  <si>
    <t>Data di conclusione del progetto*</t>
  </si>
  <si>
    <t>Eventuali note per progetti categoria D o E (solo animazione):</t>
  </si>
  <si>
    <t>(il formato delle date è gg-mm-aa)</t>
  </si>
  <si>
    <t>Totale giorni*</t>
  </si>
  <si>
    <t>Rapporto</t>
  </si>
  <si>
    <t>Periodo di lavorazione (riprese) TOTALE</t>
  </si>
  <si>
    <t>*Il sabato è considerato lavorativo e incluso nel calcolo</t>
  </si>
  <si>
    <t>Piano dei costi</t>
  </si>
  <si>
    <t>Totale sotto la linea</t>
  </si>
  <si>
    <t>Costo della copia campione dell’opera (esclusi spese generali e producer fee)</t>
  </si>
  <si>
    <t>Costo di produzione - al lordo di qualsiasi imposta o altro onere</t>
  </si>
  <si>
    <t xml:space="preserve">Copertura finanziaria (pari al totale dei finanziamenti confermati) </t>
  </si>
  <si>
    <t>Percentuale copertura finanziaria</t>
  </si>
  <si>
    <t>Elenco delle spese e Contributo richiesto</t>
  </si>
  <si>
    <t>Per il dettaglio delle spese seguenti fa fede il testo dell'Avviso:</t>
  </si>
  <si>
    <t>Percentuale di rimborso</t>
  </si>
  <si>
    <t>Preventivo spese in Puglia</t>
  </si>
  <si>
    <t>Contributo richiesto</t>
  </si>
  <si>
    <t>Se il contributo richiesto è maggiore di 150.000€, compilare l'allegato relativo alle verifiche antimafia</t>
  </si>
  <si>
    <t>TOTALE</t>
  </si>
  <si>
    <t>Numero totale lavoratori</t>
  </si>
  <si>
    <t>Cast artistico*</t>
  </si>
  <si>
    <t>Cast tecnico*</t>
  </si>
  <si>
    <r>
      <t xml:space="preserve">* </t>
    </r>
    <r>
      <rPr>
        <i/>
        <sz val="8"/>
        <color indexed="8"/>
        <rFont val="Calibri"/>
        <family val="2"/>
      </rPr>
      <t>esclusi generici, lavoratori assunti “a giornata”, figurazioni, figurazioni speciali e tirocinanti</t>
    </r>
  </si>
  <si>
    <t>Ulteriori elementi di valutazione</t>
  </si>
  <si>
    <t>Strategie di diffusione e distribuzione dell’opera, con particolare riferimento all’individuazione del pubblico nazionale ed internazionale di riferimento e potenziale artistico dell’opera audiovisiva in relazione alla selezione in festival in Italia e all’estero:</t>
  </si>
  <si>
    <t xml:space="preserve">Ecoturismo e valorizzazione della Rete Ecologica Regionale </t>
  </si>
  <si>
    <t>Possesso di sistemi di gestione ambientale certificati - Emas o ISO 14001
oppure
Impegno a ottenere una certificazione per la sostenibilità ambientale dell’opera, rilasciata da soggetti certificatori abilitati;</t>
  </si>
  <si>
    <t>(in caso affermativo, indicare QUI quale certificato o l'impegno ad adempiere)</t>
  </si>
  <si>
    <t xml:space="preserve">Valorizzazione (prevedendoli come set) dei siti della Rete Ecologica Regionale </t>
  </si>
  <si>
    <t>(in caso affermativo, indicare QUI quali siti)</t>
  </si>
  <si>
    <t>Criteri di premialità</t>
  </si>
  <si>
    <t>1. Regista o maggioranza dei registi donna</t>
  </si>
  <si>
    <t>2. Autori dell’opera come individuati dalla legge 633/1941 in maggioranza donne</t>
  </si>
  <si>
    <t>(in caso affermativo, indicare QUI ruolo e nominativo)</t>
  </si>
  <si>
    <t>3.a. Regista under 35;
         oppure</t>
  </si>
  <si>
    <t>3.b. Opera prima o seconda;
         oppure</t>
  </si>
  <si>
    <t>(in caso affermativo, indicare QUI ruolo e, se già individuato, nominativo)</t>
  </si>
  <si>
    <t>(in caso affermativo, indicare QUI ruolo, reparto e, se già individuato, nominativo)</t>
  </si>
  <si>
    <t>Trattamento dati personali</t>
  </si>
  <si>
    <t>Documento informatico firmato digitalmente dal legale rappresentante, ai sensi del testo unico D.P.R. 28 dicembre 2000, n. 445, del D.Lgs. 7 marzo 2005, n. 82 e norme collegate, il quale sostituisce il testo cartaceo e la firma autografa</t>
  </si>
  <si>
    <t>LUCANA FILM COMMISSION</t>
  </si>
  <si>
    <t>FORMULARIO DI PROGETTO – AVVISO PUBBLICO "INCOMING 2023"</t>
  </si>
  <si>
    <r>
      <t xml:space="preserve">CHIEDE </t>
    </r>
    <r>
      <rPr>
        <sz val="10"/>
        <color indexed="8"/>
        <rFont val="Calibri"/>
        <family val="2"/>
      </rPr>
      <t>di poter partecipare all'Avviso pubblico</t>
    </r>
    <r>
      <rPr>
        <b/>
        <sz val="10"/>
        <color indexed="8"/>
        <rFont val="Calibri"/>
        <family val="2"/>
      </rPr>
      <t xml:space="preserve"> "INCOMING 2023" della Lucana Film Commission</t>
    </r>
    <r>
      <rPr>
        <sz val="10"/>
        <color indexed="8"/>
        <rFont val="Calibri"/>
        <family val="2"/>
      </rPr>
      <t xml:space="preserve">
con la seguente proposta progettuale di opera audiovisiva:</t>
    </r>
  </si>
  <si>
    <t xml:space="preserve">Eventuale società di distribuzione audiovisiva / Broadcaster / SVOD </t>
  </si>
  <si>
    <t>* Il progetto si considera concluso quando:
- le attività sono state realizzate integralmente,
- le spese sono state sostenute,
- abbia realizzato l’obiettivo per cui è stato ammesso a finanziamento, 
- sia stata consegnata la copia campione dell’opera audiovisiva.</t>
  </si>
  <si>
    <t>Periodo di preparazione in Basilicata</t>
  </si>
  <si>
    <t>Periodo di lavorazione (riprese) in Basilicata</t>
  </si>
  <si>
    <t>Periodo di lavorazione (riprese) fuori Basilicata</t>
  </si>
  <si>
    <t>1. Lordo busta paga del personale dipendente a tempo determinato o indeterminato, residente in Basilicata</t>
  </si>
  <si>
    <r>
      <t>2.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Spese per fornitura di servizi, prestazione e compensi consulenze, effettuate da imprese e/o professionisti residenti ai fini fiscali in Basilicata;</t>
    </r>
  </si>
  <si>
    <t>3. Beni di consumo non durevoli acquisiti/noleggiati da fornitori residenti ai fini fiscali in Basilicata;</t>
  </si>
  <si>
    <r>
      <t>4.</t>
    </r>
    <r>
      <rPr>
        <sz val="7"/>
        <color indexed="8"/>
        <rFont val="Times New Roman"/>
        <family val="1"/>
      </rPr>
      <t xml:space="preserve">  </t>
    </r>
    <r>
      <rPr>
        <sz val="10"/>
        <color indexed="8"/>
        <rFont val="Calibri"/>
        <family val="2"/>
      </rPr>
      <t>Beni durevoli noleggiati da fornitori residenti ai fini fiscali in Basilicata, proprietari dei beni oggetto del noleggio;</t>
    </r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</si>
  <si>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Noleggio di location afferenti in via esclusiva al progetto e localizzate in Basilicata, di proprietari residenti ai fini fiscali in Puglia;</t>
    </r>
  </si>
  <si>
    <r>
      <t>6.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Costi per permessi e autorizzazioni localizzate in Basilicata;</t>
    </r>
  </si>
  <si>
    <r>
      <t>7.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Spese sostenute per strutture ricettive localizzate in Basilicata, ossia con unità produttiva all’interno della regione.</t>
    </r>
  </si>
  <si>
    <t>Numero totale lavoratori Residenti in Basilicata</t>
  </si>
  <si>
    <t>Location in Basilicata (elencare le location del territorio pugliese e specificare se dichiarate all'interno della sceneggiatura):</t>
  </si>
  <si>
    <t>Location fuori Basilicata (elencare le location esterne al territorio lucano):</t>
  </si>
  <si>
    <t>Valorizzazione o autenticità del patrimonio artistico, culturale, storico, ambientale, paesaggistico, enogastronomico ed artigianale della Basilicata, all’interno della narrazione:</t>
  </si>
  <si>
    <t>3.c. Regista residente in Basilicata.</t>
  </si>
  <si>
    <t>4. Almeno 5 attori residenti in Basilicata.</t>
  </si>
  <si>
    <t>5. Almeno 2 capi reparto (tra i reparti fotografia, scenografia, costumi, montaggio, musiche) residenti in Basilicata.</t>
  </si>
  <si>
    <r>
      <t>Ai sensi del</t>
    </r>
    <r>
      <rPr>
        <i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Regolamento UE n. 679/2016, autorizzo espressamente l’utilizzo dei dati riportati nel presente allegato utile per la partecipazione all’Avviso pubblico "INCOMING", </t>
    </r>
    <r>
      <rPr>
        <b/>
        <sz val="9"/>
        <color indexed="8"/>
        <rFont val="Calibri"/>
        <family val="2"/>
      </rPr>
      <t>indetto dalla Lucana Film Commission</t>
    </r>
    <r>
      <rPr>
        <sz val="9"/>
        <color indexed="8"/>
        <rFont val="Calibri"/>
        <family val="2"/>
      </rPr>
      <t>.</t>
    </r>
  </si>
  <si>
    <t>TITOLO SPESA</t>
  </si>
  <si>
    <t>DETTAGLIO COSTO</t>
  </si>
  <si>
    <t>PREVENTIVO</t>
  </si>
  <si>
    <t xml:space="preserve">SOGGETTO E SCENEGGIATURA  </t>
  </si>
  <si>
    <t>Opzione diritti d'autore</t>
  </si>
  <si>
    <t>Soggetto</t>
  </si>
  <si>
    <t>Sceneggiatura</t>
  </si>
  <si>
    <t>Traduzioni</t>
  </si>
  <si>
    <t xml:space="preserve">Revisione </t>
  </si>
  <si>
    <t>Diritti musica</t>
  </si>
  <si>
    <t>Agenzie</t>
  </si>
  <si>
    <t>Oneri Sociali azienda su euro</t>
  </si>
  <si>
    <t>X</t>
  </si>
  <si>
    <t>perc.</t>
  </si>
  <si>
    <t xml:space="preserve"> </t>
  </si>
  <si>
    <t>TOTALE 01</t>
  </si>
  <si>
    <t>DIREZIONE</t>
  </si>
  <si>
    <t>Consulenza regia</t>
  </si>
  <si>
    <t>Perc.</t>
  </si>
  <si>
    <t>TOTALE   02</t>
  </si>
  <si>
    <t>ATTORI PRINCIPALI</t>
  </si>
  <si>
    <t>pose</t>
  </si>
  <si>
    <t>comp/posa</t>
  </si>
  <si>
    <t>Attore</t>
  </si>
  <si>
    <t>n</t>
  </si>
  <si>
    <t xml:space="preserve">Consulenza Attori </t>
  </si>
  <si>
    <t>TOTALE  03</t>
  </si>
  <si>
    <t>Totale Costi Sopra la Linea</t>
  </si>
  <si>
    <t>PRODUZIONE</t>
  </si>
  <si>
    <t>Prod esecutivo - inclusi O.S.-</t>
  </si>
  <si>
    <t>Organizzatore Generale</t>
  </si>
  <si>
    <t>forfait x  €</t>
  </si>
  <si>
    <t>Direttore di Produzione</t>
  </si>
  <si>
    <t>Pre/post prod.</t>
  </si>
  <si>
    <t>sett. x  €</t>
  </si>
  <si>
    <t>Produzione</t>
  </si>
  <si>
    <t>Coordinatrice di Produzione</t>
  </si>
  <si>
    <t>Location Manager</t>
  </si>
  <si>
    <t>Ispettore di Produzione</t>
  </si>
  <si>
    <t>Segretario di produzione</t>
  </si>
  <si>
    <t xml:space="preserve">Amministratore  </t>
  </si>
  <si>
    <t xml:space="preserve">Cassiere </t>
  </si>
  <si>
    <t>Runners</t>
  </si>
  <si>
    <t>Straordinari, notturni e festivi</t>
  </si>
  <si>
    <t>flat</t>
  </si>
  <si>
    <t>TOTALE      04</t>
  </si>
  <si>
    <t>REPARTO REGIA</t>
  </si>
  <si>
    <t xml:space="preserve">Aiuto Regista </t>
  </si>
  <si>
    <t xml:space="preserve">Assistente alla regia  </t>
  </si>
  <si>
    <t>2° Assistente alla regia</t>
  </si>
  <si>
    <t>Segretaria di Edizione</t>
  </si>
  <si>
    <t>Casting ruoli principali (no o.s.)</t>
  </si>
  <si>
    <t>TOTALE      05</t>
  </si>
  <si>
    <t>REPARTO MONTAGGIO</t>
  </si>
  <si>
    <t>Montatore</t>
  </si>
  <si>
    <t>Assistente Montatore</t>
  </si>
  <si>
    <t>2° Assistente Montatore</t>
  </si>
  <si>
    <t>Montatore suono</t>
  </si>
  <si>
    <t>Coordinatore di edizione</t>
  </si>
  <si>
    <t>TOTALE      06</t>
  </si>
  <si>
    <t>PERSONALE TECNICO</t>
  </si>
  <si>
    <t xml:space="preserve">Direttore della Fotografia  </t>
  </si>
  <si>
    <t xml:space="preserve">Operatore di macchina  </t>
  </si>
  <si>
    <t>Assistenti operatore / DIT</t>
  </si>
  <si>
    <t>Aiuto operatore / Data</t>
  </si>
  <si>
    <t>Video Assist</t>
  </si>
  <si>
    <t>Operatore subacqueo  / steadycam</t>
  </si>
  <si>
    <t>Fotografo di scena</t>
  </si>
  <si>
    <t>Tecnico del Suono</t>
  </si>
  <si>
    <t xml:space="preserve">Microfonista </t>
  </si>
  <si>
    <t>Architetto Scenografo</t>
  </si>
  <si>
    <t>Assistente scenografo</t>
  </si>
  <si>
    <t xml:space="preserve">Arredatore </t>
  </si>
  <si>
    <t xml:space="preserve">Aiuto Arredatore </t>
  </si>
  <si>
    <t xml:space="preserve">Costumista </t>
  </si>
  <si>
    <t>Aiuto costumista</t>
  </si>
  <si>
    <t>Assistente costumista</t>
  </si>
  <si>
    <t xml:space="preserve">Truccatore </t>
  </si>
  <si>
    <t>Aiuto truccatore\aggiunto</t>
  </si>
  <si>
    <t>Giornalieri</t>
  </si>
  <si>
    <t>numero</t>
  </si>
  <si>
    <t xml:space="preserve">Parrucchiere </t>
  </si>
  <si>
    <t>Aiuto trucco/parrucco</t>
  </si>
  <si>
    <t xml:space="preserve">Straordinari </t>
  </si>
  <si>
    <t>ore lavorate  X</t>
  </si>
  <si>
    <t>Notturni</t>
  </si>
  <si>
    <t>TOTALE    07</t>
  </si>
  <si>
    <t>MAESTRANZE</t>
  </si>
  <si>
    <t xml:space="preserve">C. squadra Elettricisti </t>
  </si>
  <si>
    <t>Carico/scarico</t>
  </si>
  <si>
    <t>Elettricisti  (X num.)</t>
  </si>
  <si>
    <t xml:space="preserve">C. squadra Macchinisti </t>
  </si>
  <si>
    <t>Macchinisti (X num.)</t>
  </si>
  <si>
    <t>Gruppisti</t>
  </si>
  <si>
    <t xml:space="preserve">Capo Sarta </t>
  </si>
  <si>
    <t>Prep./ricons.</t>
  </si>
  <si>
    <t>Sarte    (X num.)</t>
  </si>
  <si>
    <t xml:space="preserve">Giornalieri </t>
  </si>
  <si>
    <t>pres. x  €</t>
  </si>
  <si>
    <t>C.squadra attrezzisti</t>
  </si>
  <si>
    <t>Aiuto Attrezzisti (X num.)</t>
  </si>
  <si>
    <t>Scenotecnici (X num.)</t>
  </si>
  <si>
    <t>Falegnami (X num.)</t>
  </si>
  <si>
    <t>Pittori di scena (X n.)</t>
  </si>
  <si>
    <t>Manovali</t>
  </si>
  <si>
    <t>Autisti   (X num.)</t>
  </si>
  <si>
    <t>TOTALE 08</t>
  </si>
  <si>
    <t>PERSONALE ARTISTICO</t>
  </si>
  <si>
    <t>Attori  Secondari</t>
  </si>
  <si>
    <t>pose x €</t>
  </si>
  <si>
    <t>Consulenze attori secondari</t>
  </si>
  <si>
    <t>Ruoli Minori</t>
  </si>
  <si>
    <t>Generici</t>
  </si>
  <si>
    <t>Controfigure e stunt</t>
  </si>
  <si>
    <t>Minori e accompagni</t>
  </si>
  <si>
    <t>Casting  integrazioni</t>
  </si>
  <si>
    <t>Capogruppo</t>
  </si>
  <si>
    <t>Ass. capogruppo</t>
  </si>
  <si>
    <t>TOTALE   09</t>
  </si>
  <si>
    <t>COSTUMI</t>
  </si>
  <si>
    <t>Nolo e acquisto costumi cast</t>
  </si>
  <si>
    <t>Mat. Trucco</t>
  </si>
  <si>
    <t>x</t>
  </si>
  <si>
    <t>Mat. Parrucchiere</t>
  </si>
  <si>
    <t>Parrucche acconciature</t>
  </si>
  <si>
    <t>Accessori</t>
  </si>
  <si>
    <t>Materiali sartoria e lavanderia</t>
  </si>
  <si>
    <t>Danni e indennizzi</t>
  </si>
  <si>
    <t>Balilla trucco e parrucco</t>
  </si>
  <si>
    <t>TOTALE  10</t>
  </si>
  <si>
    <t>SCENOGRAFIA</t>
  </si>
  <si>
    <t xml:space="preserve">Arredamento/Tappezzeria </t>
  </si>
  <si>
    <t>Fabbisogno scena</t>
  </si>
  <si>
    <t>Veicoli  e natanti di scena</t>
  </si>
  <si>
    <t>Cibi e bevande di scena</t>
  </si>
  <si>
    <t>Animali di scena</t>
  </si>
  <si>
    <t>materiali FX</t>
  </si>
  <si>
    <t>Materiale Attrezzisti</t>
  </si>
  <si>
    <t>Piante e fiori di scena</t>
  </si>
  <si>
    <t>Oggetti speciali</t>
  </si>
  <si>
    <t>Danni e rotture</t>
  </si>
  <si>
    <t>Effetto pioggia</t>
  </si>
  <si>
    <t>Varie</t>
  </si>
  <si>
    <t>Balille attrezzisti</t>
  </si>
  <si>
    <t>TOTALE  11</t>
  </si>
  <si>
    <t>TEATRI E COSTRUZIONI</t>
  </si>
  <si>
    <t>Noleggio teatri di posa</t>
  </si>
  <si>
    <t>TOTALE  12</t>
  </si>
  <si>
    <t>INTERNI DAL VERO</t>
  </si>
  <si>
    <t>Nolo ambienti interni</t>
  </si>
  <si>
    <t>Nolo ambienti esterni</t>
  </si>
  <si>
    <t>Stazione ferroviaria / Aeroporto</t>
  </si>
  <si>
    <t>Adattamenti</t>
  </si>
  <si>
    <t>TOTALE  13</t>
  </si>
  <si>
    <t>MEZZI TECNICI</t>
  </si>
  <si>
    <t>Nolo Macchina da presa</t>
  </si>
  <si>
    <t>Materiale elettricisti</t>
  </si>
  <si>
    <t>Materiale macchinisti</t>
  </si>
  <si>
    <t>Nolo App. Sonori</t>
  </si>
  <si>
    <t>Gelatine e accessori</t>
  </si>
  <si>
    <t>Consumo lampade</t>
  </si>
  <si>
    <t>Materiale di consumo</t>
  </si>
  <si>
    <t>Materiale fotografico</t>
  </si>
  <si>
    <t>Materiale Operatori e steady</t>
  </si>
  <si>
    <t>Balilla elettricisti e macchinisti</t>
  </si>
  <si>
    <t>Balilla attrezzisti</t>
  </si>
  <si>
    <t>Balilla ass operatore - DIT</t>
  </si>
  <si>
    <t>Guasti e rotture</t>
  </si>
  <si>
    <t>Balille diverse</t>
  </si>
  <si>
    <t>Nolo Steadycam</t>
  </si>
  <si>
    <t>Attrezzature speciali (piattaforma, drone, elicottero, etc)</t>
  </si>
  <si>
    <t>TOTALE   14</t>
  </si>
  <si>
    <t>ESTERNI</t>
  </si>
  <si>
    <t>Occupaz. luoghi privati</t>
  </si>
  <si>
    <t>Ocluoghi Pubbl.acc ZTL</t>
  </si>
  <si>
    <t xml:space="preserve">gg. </t>
  </si>
  <si>
    <t xml:space="preserve"> x  €</t>
  </si>
  <si>
    <t>Affitto locali</t>
  </si>
  <si>
    <t>Viaggio attori protagonisti/Regista</t>
  </si>
  <si>
    <t>n.</t>
  </si>
  <si>
    <t>Viaggi  Troupe / attori</t>
  </si>
  <si>
    <t>Diarie Regista e Attori Protagonisti</t>
  </si>
  <si>
    <t xml:space="preserve">pers. X gg. </t>
  </si>
  <si>
    <t>Diarie Attori (X num.)</t>
  </si>
  <si>
    <t>Diarie Troupe (X n.)</t>
  </si>
  <si>
    <t>Hotel Regista e Attrori Protagonisti</t>
  </si>
  <si>
    <t>Hotel Attori (X num.)</t>
  </si>
  <si>
    <t>Hotel  Troupe (X n.)</t>
  </si>
  <si>
    <t>Cestini</t>
  </si>
  <si>
    <t>numero</t>
  </si>
  <si>
    <t>cestini generici e vari</t>
  </si>
  <si>
    <t xml:space="preserve">Spedizioni </t>
  </si>
  <si>
    <t>Security e fire safety</t>
  </si>
  <si>
    <t>Safety e first aid</t>
  </si>
  <si>
    <t>Danni e  rotture</t>
  </si>
  <si>
    <t>TOTALE     15</t>
  </si>
  <si>
    <t>TRASPORTI</t>
  </si>
  <si>
    <t xml:space="preserve">Autovetture e pulmini (X num.) </t>
  </si>
  <si>
    <t>Autocarri    (X num.)</t>
  </si>
  <si>
    <t>Furgone M.d.p.</t>
  </si>
  <si>
    <t>Furgone Attrezzisti</t>
  </si>
  <si>
    <t>Sartoria mobile</t>
  </si>
  <si>
    <t>Roulottes trucco</t>
  </si>
  <si>
    <t>Tricamper</t>
  </si>
  <si>
    <t>Cinemobile</t>
  </si>
  <si>
    <t>Botticella (II gruppo)</t>
  </si>
  <si>
    <t>Funzionam. gruppo</t>
  </si>
  <si>
    <t>ore di moto  X</t>
  </si>
  <si>
    <t>Imbarcazioni di servizio</t>
  </si>
  <si>
    <t>Rimborsi locomozione</t>
  </si>
  <si>
    <t>Chilometraggi</t>
  </si>
  <si>
    <t>TOTALE  16</t>
  </si>
  <si>
    <t>SUPPORTI DIGITALI E PELLICOLA</t>
  </si>
  <si>
    <t>Negativo scena X metri</t>
  </si>
  <si>
    <t>x  €</t>
  </si>
  <si>
    <t>Schede Flash</t>
  </si>
  <si>
    <t xml:space="preserve">Hard Disk  </t>
  </si>
  <si>
    <t>TOTALE    17</t>
  </si>
  <si>
    <t>LAVORAZIONI LABORATORIO</t>
  </si>
  <si>
    <t xml:space="preserve"> Sviluppo Neg. Scena X mt.</t>
  </si>
  <si>
    <t>Titoli e Truke</t>
  </si>
  <si>
    <t>Color Correction</t>
  </si>
  <si>
    <t xml:space="preserve">Grading </t>
  </si>
  <si>
    <t>Conforming</t>
  </si>
  <si>
    <t>Altre lavorazioni video</t>
  </si>
  <si>
    <t>Versione finale 4k</t>
  </si>
  <si>
    <t xml:space="preserve">Forfait laboratorio </t>
  </si>
  <si>
    <t>Varie laboratorio</t>
  </si>
  <si>
    <t>Effetti Speciali Digitali e Post Digitale</t>
  </si>
  <si>
    <t>TOTALE     18</t>
  </si>
  <si>
    <t>EDIZIONE</t>
  </si>
  <si>
    <t>Forfait Edizione</t>
  </si>
  <si>
    <t xml:space="preserve">Nolo AVID o simili     </t>
  </si>
  <si>
    <t>sett x €</t>
  </si>
  <si>
    <t>Nolo Protools o simili</t>
  </si>
  <si>
    <t>Trascrizioni</t>
  </si>
  <si>
    <t>h. x €</t>
  </si>
  <si>
    <t>Direttore Doppiaggio</t>
  </si>
  <si>
    <t>turni x €</t>
  </si>
  <si>
    <t>Assistente Doppiaggio</t>
  </si>
  <si>
    <t xml:space="preserve">Doppiatori  </t>
  </si>
  <si>
    <t>Sala  doppiaggio</t>
  </si>
  <si>
    <t>Sala  premix e mixage</t>
  </si>
  <si>
    <t>Rumoristi</t>
  </si>
  <si>
    <t xml:space="preserve">Sincronizzaz. Colonne </t>
  </si>
  <si>
    <t>Sottotitoli  a FORFAIT</t>
  </si>
  <si>
    <t>Repertorio video</t>
  </si>
  <si>
    <t>TOTALE  19</t>
  </si>
  <si>
    <t>MUSICA</t>
  </si>
  <si>
    <t>Forfait</t>
  </si>
  <si>
    <t>Diritti Dolby</t>
  </si>
  <si>
    <t>TOTALE  20</t>
  </si>
  <si>
    <t>PREORGANIZZAZIONE</t>
  </si>
  <si>
    <t>Sopralluoghi</t>
  </si>
  <si>
    <t>Fotografie</t>
  </si>
  <si>
    <t>Viaggi  Preparazione</t>
  </si>
  <si>
    <t>Hotel Preparaz. - N.</t>
  </si>
  <si>
    <t>pers. X gg.</t>
  </si>
  <si>
    <t>Diarie Preparaz. - N.</t>
  </si>
  <si>
    <t>Provini attori</t>
  </si>
  <si>
    <t>Personale tecnico</t>
  </si>
  <si>
    <t>Cestini, Bar e Ristorante</t>
  </si>
  <si>
    <t>Rappresentanza</t>
  </si>
  <si>
    <t>Postelegrafoniche</t>
  </si>
  <si>
    <t>Locomozioni</t>
  </si>
  <si>
    <t>TOTALE   21</t>
  </si>
  <si>
    <t>ASSICURAZIONI</t>
  </si>
  <si>
    <t>Fideiussioni</t>
  </si>
  <si>
    <t>TOTALE   22</t>
  </si>
  <si>
    <t xml:space="preserve">SPESE VARIE </t>
  </si>
  <si>
    <t>Affitto e pulizia uffici</t>
  </si>
  <si>
    <t>Cancelleria</t>
  </si>
  <si>
    <t>Spese mediche</t>
  </si>
  <si>
    <t>Spese notarili e legali</t>
  </si>
  <si>
    <t>ufficio stampa</t>
  </si>
  <si>
    <t>interessi passivi</t>
  </si>
  <si>
    <t>Bar e Ristorante</t>
  </si>
  <si>
    <t>Sicurezza sul lavoro</t>
  </si>
  <si>
    <t>Backstage</t>
  </si>
  <si>
    <t>TOTALE   23</t>
  </si>
  <si>
    <t>Totale Costi Sotto la Linea</t>
  </si>
  <si>
    <t>Totale Costi Sopra e Sotto la Linea</t>
  </si>
  <si>
    <t>IMPREVISTI, SPESE GENERALI E PRODUCER FEE</t>
  </si>
  <si>
    <t>Spese generali</t>
  </si>
  <si>
    <t>€</t>
  </si>
  <si>
    <t>%</t>
  </si>
  <si>
    <t>Spese generali differite</t>
  </si>
  <si>
    <t>Producer`s fees</t>
  </si>
  <si>
    <t>Fee produttori esecutivi esteri</t>
  </si>
  <si>
    <t>Producer`s fee differito</t>
  </si>
  <si>
    <t>Altri contributi differiti e/o in natura/servizi</t>
  </si>
  <si>
    <t>TOTALE     24</t>
  </si>
  <si>
    <t>TOTALE  GENERALE</t>
  </si>
  <si>
    <t xml:space="preserve">PREVENTIVO ANALITICO DEI COSTI DI PRODUZIONE IN BASILICATA </t>
  </si>
  <si>
    <t>Evidenziare in giallo le spese da sostenere in BASILICATA, che NON SONO oggetto del rimborso</t>
  </si>
  <si>
    <t>BILANCIO TOTALE DI PRODUZIONE - Allegato 1c</t>
  </si>
  <si>
    <t>SCRITTURA E ACQUISTO DIRITTI</t>
  </si>
  <si>
    <t>Totale PREVENTIVO</t>
  </si>
  <si>
    <t>1.1</t>
  </si>
  <si>
    <t>Soggetto e sceneggiatura - fase di sviluppo e pre-produzione</t>
  </si>
  <si>
    <t>1.2</t>
  </si>
  <si>
    <t>Soggetto e sceneggiatura - fase di produzione</t>
  </si>
  <si>
    <t>1.3</t>
  </si>
  <si>
    <t>Diritti di adattamento / diritti derivati - fase di sviluppo e pre-produzione</t>
  </si>
  <si>
    <t>1.4</t>
  </si>
  <si>
    <t>Diritti di adattamento / diritti derivati - fase di produzione</t>
  </si>
  <si>
    <t>1.5</t>
  </si>
  <si>
    <t>Diritti musicali - fase di sviluppo e pre-produzione</t>
  </si>
  <si>
    <t>1.6</t>
  </si>
  <si>
    <t>Diritti musicali - fase di produzione</t>
  </si>
  <si>
    <t>1.7</t>
  </si>
  <si>
    <t>Acquisto altri diritti - fase di sviluppo e pre-produzione</t>
  </si>
  <si>
    <t>1.8</t>
  </si>
  <si>
    <t>Acquisto altri diritti - fase di produzione</t>
  </si>
  <si>
    <t>1.9</t>
  </si>
  <si>
    <t>Ricerca dei materiali di archivio - fase di sviluppo e pre-produzione</t>
  </si>
  <si>
    <t>1.10</t>
  </si>
  <si>
    <t>Ricerca dei materiali di archivio - fase di produzione</t>
  </si>
  <si>
    <t>1.11</t>
  </si>
  <si>
    <t>Altri costi di scrittura e acquisto diritti - fase di sviluppo e pre-produzione</t>
  </si>
  <si>
    <t>1.12</t>
  </si>
  <si>
    <t>Altri costi di scrittura e acquisto diritti - fase di produzione</t>
  </si>
  <si>
    <t>1.13</t>
  </si>
  <si>
    <t>Oneri sociali relativi al costo del personale di scrittura e acquisto diritti - fase di sviluppo e pre-produzione</t>
  </si>
  <si>
    <t>1.14</t>
  </si>
  <si>
    <t>Oneri sociali relativi al costo del personale di scrittura e acquisto diritti - fase di produzione</t>
  </si>
  <si>
    <t>Sub-totale SCRITTURA E ACQUISTO DIRITTI</t>
  </si>
  <si>
    <t>REGIA</t>
  </si>
  <si>
    <t>2.1</t>
  </si>
  <si>
    <t>Compenso del regista (direzione) - fase di sviluppo e pre-produzione</t>
  </si>
  <si>
    <t>2.2</t>
  </si>
  <si>
    <t>Compenso del regista (direzione) - fase di produzione</t>
  </si>
  <si>
    <t>2.3</t>
  </si>
  <si>
    <t>Altri costi relativi al regista (compresi i costi di agenzia) - fase di sviluppo e pre-produzione</t>
  </si>
  <si>
    <t>2.4</t>
  </si>
  <si>
    <t>Altri costi relativi al regista (compresi i costi di agenzia) - fase di produzione</t>
  </si>
  <si>
    <t>2.5</t>
  </si>
  <si>
    <t>Oneri sociali relativi ai costi del personale di regia - fase di sviluppo e pre-produzione</t>
  </si>
  <si>
    <t>2.6</t>
  </si>
  <si>
    <t>Oneri sociali relativi ai costi del personale di regia - fase di produzione</t>
  </si>
  <si>
    <t>Sub-totale REGIA</t>
  </si>
  <si>
    <t>CAST ARTISTICO</t>
  </si>
  <si>
    <t>3.1</t>
  </si>
  <si>
    <t>Attori principali</t>
  </si>
  <si>
    <t>3.2</t>
  </si>
  <si>
    <t>Altri costi relativi al cast artistico - fase di produzione</t>
  </si>
  <si>
    <t>3.3</t>
  </si>
  <si>
    <t>Oneri sociali relativi ai costi del cast artistico - fase di sviluppo e pre-produzione</t>
  </si>
  <si>
    <t>3.4</t>
  </si>
  <si>
    <t>Oneri sociali relativi ai costi del cast artistico - fase di produzione</t>
  </si>
  <si>
    <t>Sub-totale CAST ARTISTICO</t>
  </si>
  <si>
    <t xml:space="preserve">TOTALE SOPRA LA LINEA </t>
  </si>
  <si>
    <t>PRE-PRODUZIONE E PRODUZIONE</t>
  </si>
  <si>
    <t>4.1</t>
  </si>
  <si>
    <t>Reparto produzione - fase di sviluppo e pre-produzione</t>
  </si>
  <si>
    <t>4.2</t>
  </si>
  <si>
    <t>Reparto produzione - fase di produzione</t>
  </si>
  <si>
    <t>4.3</t>
  </si>
  <si>
    <t>Reparto regia - fase di sviluppo e pre-produzione</t>
  </si>
  <si>
    <t>4.4</t>
  </si>
  <si>
    <t>Reparto regia - fase di produzione</t>
  </si>
  <si>
    <t>4.5</t>
  </si>
  <si>
    <t>Scenografo - fase di sviluppo e pre-produzione</t>
  </si>
  <si>
    <t>4.6</t>
  </si>
  <si>
    <t>Scenografo - fase di produzione</t>
  </si>
  <si>
    <t>4.7</t>
  </si>
  <si>
    <t>Scenografia, teatri e costruzioni - costi del personale nella fase di sviluppo e pre-produzione</t>
  </si>
  <si>
    <t>4.8</t>
  </si>
  <si>
    <t>Scenografia, teatri e costruzioni - costi del personale nella fase di produzione</t>
  </si>
  <si>
    <t>4.9</t>
  </si>
  <si>
    <t>Scenografia, teatri e costruzioni - costi per servizi nella fase di sviluppo e pre-produzione</t>
  </si>
  <si>
    <t>4.10</t>
  </si>
  <si>
    <t>Scenografia, teatri e costruzioni - costi per servizi nella fase di produzione</t>
  </si>
  <si>
    <t>4.11</t>
  </si>
  <si>
    <t>Reparto location (interni e esterni) - costi del personale nella fase di sviluppo e pre-produzione</t>
  </si>
  <si>
    <t>4.12</t>
  </si>
  <si>
    <t>Reparto location (interni e esterni) - costi del personale nella fase di produzione</t>
  </si>
  <si>
    <t>4.13</t>
  </si>
  <si>
    <t>Reparto location (interni e esterni) - costi per servizi nella fase di sviluppo e pre-produzione</t>
  </si>
  <si>
    <t>4.14</t>
  </si>
  <si>
    <t>Reparto location (interni e esterni) - costi per servizi nella fase di produzione</t>
  </si>
  <si>
    <t>4.15</t>
  </si>
  <si>
    <t>Reparto props (maestranze di scenografia, attrezzisti) - costi del personale nella fase di produzione</t>
  </si>
  <si>
    <t>4.16</t>
  </si>
  <si>
    <t>Reparto props (maestranze di scenografia, attrezzisti) - costi per servizi nella fase di produzione</t>
  </si>
  <si>
    <t>4.17</t>
  </si>
  <si>
    <t>Effetti speciali, stunt, comparse - costi del personale nella fase di produzione</t>
  </si>
  <si>
    <t>4.18</t>
  </si>
  <si>
    <t>Effetti speciali, stunt, comparse - costi per servizi nella fase di produzione</t>
  </si>
  <si>
    <t>4.19</t>
  </si>
  <si>
    <t>Costumista - fase di sviluppo e pre-produzione</t>
  </si>
  <si>
    <t>4.20</t>
  </si>
  <si>
    <t>Costumista - fase di produzione</t>
  </si>
  <si>
    <t>4.21</t>
  </si>
  <si>
    <t>Truccatore - fase di sviluppo e pre-produzione</t>
  </si>
  <si>
    <t>4.22</t>
  </si>
  <si>
    <t>Truccatore - fase di produzione</t>
  </si>
  <si>
    <t>4.23</t>
  </si>
  <si>
    <t>Costumi, truccatori, parrucchieri - costi del personale nella fase di sviluppo e pre-produzione</t>
  </si>
  <si>
    <t>4.24</t>
  </si>
  <si>
    <t>Costumi, truccatori, parrucchieri - costi del personale nella fase di produzione</t>
  </si>
  <si>
    <t>4.25</t>
  </si>
  <si>
    <t>Costumi, truccatori, parrucchieri - costi per servizi nella fase di sviluppo e pre-produzione</t>
  </si>
  <si>
    <t>4.26</t>
  </si>
  <si>
    <t>Costumi, truccatori, parrucchieri - costi per servizi nella fase di produzione</t>
  </si>
  <si>
    <t>4.27</t>
  </si>
  <si>
    <t>Direttore della fotografia - fase di sviluppo e pre-produzione</t>
  </si>
  <si>
    <t>4.28</t>
  </si>
  <si>
    <t>Direttore della fotografia - fase di produzione</t>
  </si>
  <si>
    <t>4.29</t>
  </si>
  <si>
    <t>Mezzi tecnici (camera, pellicola e supporti digitali) - costi del personale nella fase di produzione</t>
  </si>
  <si>
    <t>4.30</t>
  </si>
  <si>
    <t>Mezzi tecnici (camera, pellicola e supporti digitali) - costi per servizi nella fase di produzione</t>
  </si>
  <si>
    <t>4.31</t>
  </si>
  <si>
    <t>Elettricisti e reparto luci - costi del personale nella fase di produzione</t>
  </si>
  <si>
    <t>4.32</t>
  </si>
  <si>
    <t>Elettricisti e reparto luci - costi per servizi nella fase di produzione</t>
  </si>
  <si>
    <t>4.33</t>
  </si>
  <si>
    <t>Macchinisti - costi del personale nella fase di produzione</t>
  </si>
  <si>
    <t>4.34</t>
  </si>
  <si>
    <t>Macchinisti - costi per servizi nella fase di produzione</t>
  </si>
  <si>
    <t>4.35</t>
  </si>
  <si>
    <t>Autore della musica (compositore) - fase di sviluppo e pre-produzione</t>
  </si>
  <si>
    <t>4.36</t>
  </si>
  <si>
    <t>Autore della musica (compositore) - fase di produzione</t>
  </si>
  <si>
    <t>4.37</t>
  </si>
  <si>
    <t>Fonico di presa diretta - fase di sviluppo e pre-produzione</t>
  </si>
  <si>
    <t>4.38</t>
  </si>
  <si>
    <t>Fonico di presa diretta - fase di produzione</t>
  </si>
  <si>
    <t>4.39</t>
  </si>
  <si>
    <t>Reparto sonoro - costi del personale nella fase di produzione</t>
  </si>
  <si>
    <t>4.40</t>
  </si>
  <si>
    <t>Reparto sonoro - costi per servizi nella fase di produzione</t>
  </si>
  <si>
    <t>4.41</t>
  </si>
  <si>
    <t>Viaggi e altre spese (hotel, viaggi, vitto e diarie) - fase di sviluppo e pre-produzione</t>
  </si>
  <si>
    <t>4.42</t>
  </si>
  <si>
    <t>Viaggi e altre spese (hotel, viaggi, vitto e diarie) - fase di produzione</t>
  </si>
  <si>
    <t>4.43</t>
  </si>
  <si>
    <t>Spese per trasporti (compresi autisti) - costi del personale nella fase di produzione</t>
  </si>
  <si>
    <t>4.44</t>
  </si>
  <si>
    <t>Spese per trasporti (compresi autisti) - costi per servizi nella fase di produzione</t>
  </si>
  <si>
    <t>4.45</t>
  </si>
  <si>
    <t>Altre spese - costi del personale nella fase di sviluppo e pre-produzione</t>
  </si>
  <si>
    <t>4.46</t>
  </si>
  <si>
    <t>Altre spese - costi del personale nella fase di produzione</t>
  </si>
  <si>
    <t>4.47</t>
  </si>
  <si>
    <t>Altre spese - costi per servizi nella fase di sviluppo e pre-produzione</t>
  </si>
  <si>
    <t>4.48</t>
  </si>
  <si>
    <t>Altre spese - costi per servizi nella fase di produzione</t>
  </si>
  <si>
    <t>4.49</t>
  </si>
  <si>
    <t>Oneri sociali realtivi ai costi del personale - fase di sviluppo e pre-produzione</t>
  </si>
  <si>
    <t>4.50</t>
  </si>
  <si>
    <t>Oneri sociali realtivi ai costi del personale - fase di produzione</t>
  </si>
  <si>
    <t>Sub-totale PRE-PRODUZIONE E PRODUZIONE</t>
  </si>
  <si>
    <t>POST-PRODUZIONE E LAVORAZIONI TECNICHE</t>
  </si>
  <si>
    <t>5.1</t>
  </si>
  <si>
    <t>Laboratori sviluppo e stampa - costi per servizi nella fase di produzione</t>
  </si>
  <si>
    <t>5.2</t>
  </si>
  <si>
    <t>Laboratori sviluppo e stampa - costi del personale nella fase di produzione</t>
  </si>
  <si>
    <t>5.3</t>
  </si>
  <si>
    <t>Post-produzione visiva - costi del personale nella fase di produzione</t>
  </si>
  <si>
    <t>5.4</t>
  </si>
  <si>
    <t>Post-produzione visiva - costi per servizi nella fase di produzione</t>
  </si>
  <si>
    <t>5.5</t>
  </si>
  <si>
    <t>Post-produzione sonora - costi del personale nella fase di produzione</t>
  </si>
  <si>
    <t>5.6</t>
  </si>
  <si>
    <t>Post-produzione sonora - costi per servizi nella fase di produzione</t>
  </si>
  <si>
    <t>5.7</t>
  </si>
  <si>
    <t>Montatore - costi per servizi nella fase di produzione</t>
  </si>
  <si>
    <t>5.8</t>
  </si>
  <si>
    <t>Montatore - costi del personale nella fase di produzione</t>
  </si>
  <si>
    <t>5.9</t>
  </si>
  <si>
    <t>Montaggio - costi del personale nella fase di produzione</t>
  </si>
  <si>
    <t>5.10</t>
  </si>
  <si>
    <t>Montaggio - costi per servizi nella fase di produzione</t>
  </si>
  <si>
    <t>5.11</t>
  </si>
  <si>
    <t>VFX - effetti speciali visivi - costi del personale nella fase di produzione</t>
  </si>
  <si>
    <t>5.12</t>
  </si>
  <si>
    <t>VFX - effetti speciali visivi - costi per servizi nella fase di produzione</t>
  </si>
  <si>
    <t>5.13</t>
  </si>
  <si>
    <t>Musica - costi del personale nella fase di produzione</t>
  </si>
  <si>
    <t>5.14</t>
  </si>
  <si>
    <t>Musica - costi per servizi nella fase di produzione</t>
  </si>
  <si>
    <t>5.15</t>
  </si>
  <si>
    <t>Spese di trasporto e viaggio relative alla post-produzione - costi del personale nella fase di produzione</t>
  </si>
  <si>
    <t>5.16</t>
  </si>
  <si>
    <t>Spese di trasporto e viaggio relative alla post-produzione - costi per servizi nella fase di produzione</t>
  </si>
  <si>
    <t>5.17</t>
  </si>
  <si>
    <t>Costi per strumenti di fruizione dell'opera - costi del personale nella fase di produzione</t>
  </si>
  <si>
    <t>5.18</t>
  </si>
  <si>
    <t>Costi per strumenti di fruizione dell'opera - costi per servizi nella fase di produzione</t>
  </si>
  <si>
    <t>5.19</t>
  </si>
  <si>
    <t>Altre spese di post-produzione e lavorazioni - costi del personale nella fase di produzione</t>
  </si>
  <si>
    <t>5.20</t>
  </si>
  <si>
    <t>Oneri sociali relativi al costo del personale di post-produzione e lavorazioni tecniche</t>
  </si>
  <si>
    <t>Sub-totale POST-PRODUZIONE E LAVORAZIONI TECNICHE</t>
  </si>
  <si>
    <t>SPESE VARIE</t>
  </si>
  <si>
    <t>6.1</t>
  </si>
  <si>
    <t>Costi di amministrazione</t>
  </si>
  <si>
    <t>6.2</t>
  </si>
  <si>
    <t>Oneri assicurativi, oneri finanziari e oneri di garanzia</t>
  </si>
  <si>
    <t>6.3</t>
  </si>
  <si>
    <t>Spese legali</t>
  </si>
  <si>
    <t>6.4</t>
  </si>
  <si>
    <t>Promozione e marketing</t>
  </si>
  <si>
    <t>6.5</t>
  </si>
  <si>
    <t>Completion bond</t>
  </si>
  <si>
    <t>6.6</t>
  </si>
  <si>
    <t>Altre spese varie</t>
  </si>
  <si>
    <t>Sub-totale SPESE VARIE</t>
  </si>
  <si>
    <t xml:space="preserve">TOTALE SOTTO LA LINEA </t>
  </si>
  <si>
    <t>TOTALE SOPRA E SOTTO LA LINEA o COSTO DELLA COPIA CAMPIONE</t>
  </si>
  <si>
    <t>SPESE GENERALI</t>
  </si>
  <si>
    <t>7.1</t>
  </si>
  <si>
    <t>7.2</t>
  </si>
  <si>
    <t>7.3</t>
  </si>
  <si>
    <t>7.4</t>
  </si>
  <si>
    <t>7.5</t>
  </si>
  <si>
    <t>7.6</t>
  </si>
  <si>
    <t>Altri contributi differiti e contributi in natura/servizi</t>
  </si>
  <si>
    <t>Sub-totale SPESE GENERALI</t>
  </si>
  <si>
    <t>TOTALE BILANCIO TOTALE DI PRODUZIONE o COSTO DI PRODUZIONE</t>
  </si>
  <si>
    <t xml:space="preserve">BILANCIO TOTALE DI PRODUZIONE </t>
  </si>
  <si>
    <t>PRODUTTORE E PRODUTTORI ASSOCIATI (ITALIANI)</t>
  </si>
  <si>
    <t>Produttore a cui è associata la copertura e P.IVA</t>
  </si>
  <si>
    <t>Importo</t>
  </si>
  <si>
    <t>Copertura confermata (sì/no) ed eventuale riferimento all'atto che la certifichi</t>
  </si>
  <si>
    <t>Produttore istante</t>
  </si>
  <si>
    <t>Produttori indipendenti</t>
  </si>
  <si>
    <t>Produttori non indipendenti</t>
  </si>
  <si>
    <t>Emittenti TV</t>
  </si>
  <si>
    <t>Produttori Over The Top (OTT)</t>
  </si>
  <si>
    <t>Altri produttori italiani</t>
  </si>
  <si>
    <t>Producer`s fee (anche differito)</t>
  </si>
  <si>
    <t>COPRODUTTORI ESTERI</t>
  </si>
  <si>
    <t>Produttori</t>
  </si>
  <si>
    <t>Altri</t>
  </si>
  <si>
    <t>APPORTO FINANZIARIO DI TERZI PRIVATI</t>
  </si>
  <si>
    <t>Produttore a cui la copertura è associata</t>
  </si>
  <si>
    <t>Soggetto finanziatore e P.IVA</t>
  </si>
  <si>
    <t>Copertura confermata sì/no, ed eventuale riferimento all'atto che la certifichi</t>
  </si>
  <si>
    <t>Apporti di capitale di rischio (Investitori esterni) - solo per opere cinematografiche</t>
  </si>
  <si>
    <t>Altri apporti di soggetti terzi (sponsor)</t>
  </si>
  <si>
    <t>Product Placement</t>
  </si>
  <si>
    <t>PREVENDITE ITALIA</t>
  </si>
  <si>
    <t>Theatrical</t>
  </si>
  <si>
    <t>Free TV</t>
  </si>
  <si>
    <t>Pay TV</t>
  </si>
  <si>
    <t>SVOD</t>
  </si>
  <si>
    <t>Home Video</t>
  </si>
  <si>
    <t>Altro</t>
  </si>
  <si>
    <t>PREVENDITE ESTERO</t>
  </si>
  <si>
    <t>Prevendite Estero</t>
  </si>
  <si>
    <t>MINIMO GARANTITO ITALIA</t>
  </si>
  <si>
    <t>Diritti Italia – tutti i diritti</t>
  </si>
  <si>
    <t>MINIMO GARANTITO ESTERO</t>
  </si>
  <si>
    <t>Minimo garantito Estero</t>
  </si>
  <si>
    <t>FINANZIAMENTO PUBBLICO</t>
  </si>
  <si>
    <t>Produttore a cui è associata la copertura</t>
  </si>
  <si>
    <t>Ente erogante</t>
  </si>
  <si>
    <t>Riferimento del beneficio (denominazione)</t>
  </si>
  <si>
    <t>Copertura confermata: sì/no, ed eventuale riferimento all'atto che la certifichi</t>
  </si>
  <si>
    <t>Finanziamenti sovranazionali</t>
  </si>
  <si>
    <t>Finanziamento statale (MiC - Fondo Cinema e Audiovisivo)</t>
  </si>
  <si>
    <t>Altro finanziamento statale</t>
  </si>
  <si>
    <t>Finanziamento regionale (da indicare Apulia Film Fund)</t>
  </si>
  <si>
    <t>Altri finanziamenti pubblici</t>
  </si>
  <si>
    <t>TOTALE PIANO FINANZIARIO</t>
  </si>
  <si>
    <t>TOTALE FINANZIAMENTI CONFERMATI</t>
  </si>
  <si>
    <t>TOTALE COSTO DI PRODUZIONE</t>
  </si>
  <si>
    <t xml:space="preserve">PIANO FINANZIARIO </t>
  </si>
  <si>
    <t>Basilicata</t>
  </si>
  <si>
    <t>Fuori Basilicata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</si>
</sst>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;@"/>
    <numFmt numFmtId="179" formatCode="0.0%"/>
    <numFmt numFmtId="180" formatCode="0.0"/>
    <numFmt numFmtId="181" formatCode="00"/>
    <numFmt numFmtId="182" formatCode="00#"/>
    <numFmt numFmtId="183" formatCode="#,##0.0"/>
    <numFmt numFmtId="184" formatCode="_-* #,##0.00\ &quot;€&quot;_-;\-* #,##0.00\ &quot;€&quot;_-;_-* &quot;-&quot;??\ &quot;€&quot;_-;_-@"/>
    <numFmt numFmtId="185" formatCode="_-[$€-410]\ * #,##0.00_-;\-[$€-410]\ * #,##0.00_-;_-[$€-410]\ * &quot;-&quot;??_-;_-@_-"/>
  </numFmts>
  <fonts count="84"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7"/>
      <color indexed="8"/>
      <name val="Times New Roman"/>
      <family val="1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8"/>
      <color indexed="8"/>
      <name val="Arial"/>
      <family val="0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A6A6A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9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/>
      <name val="Arial"/>
      <family val="0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6DCE4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 style="medium">
        <color rgb="FFBFBFBF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rgb="FFBFBFBF"/>
      </left>
      <right style="medium">
        <color rgb="FFBFBFBF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/>
    </border>
    <border>
      <left/>
      <right/>
      <top style="medium">
        <color rgb="FFA6A6A6"/>
      </top>
      <bottom style="medium">
        <color rgb="FFBFBFBF"/>
      </bottom>
    </border>
    <border>
      <left/>
      <right/>
      <top/>
      <bottom style="medium">
        <color rgb="FFBFBFBF"/>
      </bottom>
    </border>
    <border>
      <left style="thin">
        <color theme="2" tint="-0.09996999800205231"/>
      </left>
      <right/>
      <top/>
      <bottom/>
    </border>
    <border>
      <left/>
      <right style="thin">
        <color theme="2" tint="-0.09996999800205231"/>
      </right>
      <top/>
      <bottom/>
    </border>
    <border>
      <left style="medium">
        <color theme="0" tint="-0.3499799966812134"/>
      </left>
      <right style="medium">
        <color theme="2" tint="-0.24997000396251678"/>
      </right>
      <top style="medium">
        <color theme="2" tint="-0.24997000396251678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2" tint="-0.24997000396251678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hair"/>
      <bottom style="hair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>
        <color theme="0" tint="-0.3499799966812134"/>
      </left>
      <right/>
      <top/>
      <bottom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/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 style="medium">
        <color rgb="FFBFBFBF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rgb="FFBFBFBF"/>
      </top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/>
      <right style="medium">
        <color theme="0" tint="-0.3499799966812134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/>
      <top/>
      <bottom/>
    </border>
    <border>
      <left style="medium">
        <color rgb="FFBFBFBF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rgb="FFA6A6A6"/>
      </bottom>
    </border>
    <border>
      <left/>
      <right/>
      <top style="medium">
        <color theme="0" tint="-0.3499799966812134"/>
      </top>
      <bottom style="medium">
        <color rgb="FFA6A6A6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rgb="FFA6A6A6"/>
      </bottom>
    </border>
    <border>
      <left style="medium">
        <color theme="0" tint="-0.3499799966812134"/>
      </left>
      <right style="medium">
        <color theme="0" tint="-0.3499799966812134"/>
      </right>
      <top/>
      <bottom/>
    </border>
    <border>
      <left style="medium">
        <color theme="2" tint="-0.24997000396251678"/>
      </left>
      <right/>
      <top style="medium">
        <color theme="2" tint="-0.24997000396251678"/>
      </top>
      <bottom style="medium">
        <color rgb="FFBFBFBF"/>
      </bottom>
    </border>
    <border>
      <left/>
      <right/>
      <top style="medium">
        <color theme="2" tint="-0.24997000396251678"/>
      </top>
      <bottom style="medium">
        <color rgb="FFBFBFBF"/>
      </bottom>
    </border>
    <border>
      <left style="medium">
        <color rgb="FFBFBFBF"/>
      </left>
      <right/>
      <top style="medium">
        <color theme="2" tint="-0.24997000396251678"/>
      </top>
      <bottom/>
    </border>
    <border>
      <left/>
      <right style="medium">
        <color rgb="FFA6A6A6"/>
      </right>
      <top style="medium">
        <color theme="2" tint="-0.24997000396251678"/>
      </top>
      <bottom/>
    </border>
    <border>
      <left/>
      <right/>
      <top style="medium">
        <color theme="2" tint="-0.24997000396251678"/>
      </top>
      <bottom/>
    </border>
    <border>
      <left style="medium">
        <color theme="2" tint="-0.24997000396251678"/>
      </left>
      <right/>
      <top style="medium">
        <color rgb="FFBFBFBF"/>
      </top>
      <bottom style="medium">
        <color rgb="FFBFBFBF"/>
      </bottom>
    </border>
    <border>
      <left style="medium">
        <color rgb="FFBFBFBF"/>
      </left>
      <right/>
      <top style="medium">
        <color theme="0" tint="-0.3499799966812134"/>
      </top>
      <bottom style="medium">
        <color rgb="FFA6A6A6"/>
      </bottom>
    </border>
    <border>
      <left/>
      <right style="medium">
        <color rgb="FFBFBFBF"/>
      </right>
      <top style="medium">
        <color theme="0" tint="-0.3499799966812134"/>
      </top>
      <bottom style="medium">
        <color rgb="FFA6A6A6"/>
      </bottom>
    </border>
    <border>
      <left style="medium">
        <color theme="2" tint="-0.24997000396251678"/>
      </left>
      <right/>
      <top style="medium">
        <color rgb="FFA6A6A6"/>
      </top>
      <bottom style="medium">
        <color theme="2" tint="-0.24997000396251678"/>
      </bottom>
    </border>
    <border>
      <left/>
      <right/>
      <top style="medium">
        <color rgb="FFA6A6A6"/>
      </top>
      <bottom style="medium">
        <color theme="2" tint="-0.24997000396251678"/>
      </bottom>
    </border>
    <border>
      <left/>
      <right style="medium">
        <color rgb="FFA6A6A6"/>
      </right>
      <top style="medium">
        <color rgb="FFA6A6A6"/>
      </top>
      <bottom style="medium">
        <color theme="2" tint="-0.24997000396251678"/>
      </bottom>
    </border>
    <border>
      <left style="medium">
        <color rgb="FFA6A6A6"/>
      </left>
      <right/>
      <top/>
      <bottom style="medium">
        <color theme="2" tint="-0.24997000396251678"/>
      </bottom>
    </border>
    <border>
      <left/>
      <right/>
      <top/>
      <bottom style="medium">
        <color theme="2" tint="-0.24997000396251678"/>
      </bottom>
    </border>
    <border>
      <left/>
      <right style="medium">
        <color theme="2" tint="-0.24997000396251678"/>
      </right>
      <top/>
      <bottom style="medium">
        <color theme="2" tint="-0.24997000396251678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medium"/>
      <top style="medium"/>
      <bottom/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7">
    <xf numFmtId="0" fontId="0" fillId="0" borderId="0" xfId="0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33" borderId="10" xfId="0" applyFont="1" applyFill="1" applyBorder="1" applyAlignment="1">
      <alignment vertical="center" wrapText="1"/>
    </xf>
    <xf numFmtId="0" fontId="69" fillId="33" borderId="11" xfId="0" applyFont="1" applyFill="1" applyBorder="1" applyAlignment="1">
      <alignment vertical="center" wrapText="1"/>
    </xf>
    <xf numFmtId="0" fontId="69" fillId="0" borderId="0" xfId="0" applyFont="1" applyAlignment="1" applyProtection="1">
      <alignment/>
      <protection locked="0"/>
    </xf>
    <xf numFmtId="0" fontId="69" fillId="33" borderId="12" xfId="0" applyFont="1" applyFill="1" applyBorder="1" applyAlignment="1">
      <alignment vertical="center" wrapText="1"/>
    </xf>
    <xf numFmtId="0" fontId="70" fillId="0" borderId="0" xfId="0" applyFont="1" applyAlignment="1" applyProtection="1">
      <alignment vertical="center"/>
      <protection locked="0"/>
    </xf>
    <xf numFmtId="0" fontId="69" fillId="33" borderId="13" xfId="0" applyFont="1" applyFill="1" applyBorder="1" applyAlignment="1">
      <alignment vertical="center" wrapText="1"/>
    </xf>
    <xf numFmtId="0" fontId="69" fillId="33" borderId="14" xfId="0" applyFont="1" applyFill="1" applyBorder="1" applyAlignment="1">
      <alignment vertical="center" wrapText="1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 applyProtection="1">
      <alignment vertical="center" wrapText="1"/>
      <protection locked="0"/>
    </xf>
    <xf numFmtId="0" fontId="69" fillId="33" borderId="15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vertical="center" wrapText="1"/>
    </xf>
    <xf numFmtId="9" fontId="69" fillId="0" borderId="16" xfId="50" applyFont="1" applyBorder="1" applyAlignment="1" applyProtection="1">
      <alignment vertical="center" wrapText="1"/>
      <protection locked="0"/>
    </xf>
    <xf numFmtId="0" fontId="69" fillId="33" borderId="17" xfId="0" applyFont="1" applyFill="1" applyBorder="1" applyAlignment="1">
      <alignment vertical="center" wrapText="1"/>
    </xf>
    <xf numFmtId="0" fontId="69" fillId="0" borderId="17" xfId="0" applyFont="1" applyBorder="1" applyAlignment="1" applyProtection="1">
      <alignment vertical="center" wrapText="1"/>
      <protection locked="0"/>
    </xf>
    <xf numFmtId="0" fontId="69" fillId="33" borderId="18" xfId="0" applyFont="1" applyFill="1" applyBorder="1" applyAlignment="1">
      <alignment horizontal="center" vertical="center" wrapText="1"/>
    </xf>
    <xf numFmtId="178" fontId="69" fillId="0" borderId="19" xfId="0" applyNumberFormat="1" applyFont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>
      <alignment horizontal="center" vertical="center" wrapText="1"/>
    </xf>
    <xf numFmtId="14" fontId="69" fillId="0" borderId="20" xfId="0" applyNumberFormat="1" applyFont="1" applyBorder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69" fillId="33" borderId="21" xfId="0" applyFont="1" applyFill="1" applyBorder="1" applyAlignment="1" applyProtection="1">
      <alignment/>
      <protection locked="0"/>
    </xf>
    <xf numFmtId="0" fontId="69" fillId="33" borderId="19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178" fontId="69" fillId="0" borderId="17" xfId="0" applyNumberFormat="1" applyFont="1" applyBorder="1" applyAlignment="1" applyProtection="1">
      <alignment horizontal="center" vertical="center" wrapText="1"/>
      <protection locked="0"/>
    </xf>
    <xf numFmtId="0" fontId="69" fillId="33" borderId="23" xfId="0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/>
    </xf>
    <xf numFmtId="179" fontId="69" fillId="33" borderId="19" xfId="50" applyNumberFormat="1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177" fontId="69" fillId="0" borderId="19" xfId="62" applyFont="1" applyFill="1" applyBorder="1" applyAlignment="1" applyProtection="1">
      <alignment vertical="center" wrapText="1"/>
      <protection locked="0"/>
    </xf>
    <xf numFmtId="177" fontId="69" fillId="33" borderId="19" xfId="62" applyFont="1" applyFill="1" applyBorder="1" applyAlignment="1" applyProtection="1">
      <alignment horizontal="justify" vertical="center" wrapText="1"/>
      <protection/>
    </xf>
    <xf numFmtId="0" fontId="70" fillId="33" borderId="19" xfId="0" applyFont="1" applyFill="1" applyBorder="1" applyAlignment="1">
      <alignment horizontal="right" vertical="center" wrapText="1"/>
    </xf>
    <xf numFmtId="177" fontId="70" fillId="33" borderId="19" xfId="62" applyFont="1" applyFill="1" applyBorder="1" applyAlignment="1" applyProtection="1">
      <alignment vertical="center" wrapText="1"/>
      <protection/>
    </xf>
    <xf numFmtId="177" fontId="70" fillId="33" borderId="19" xfId="62" applyFont="1" applyFill="1" applyBorder="1" applyAlignment="1" applyProtection="1">
      <alignment horizontal="justify" vertical="center" wrapText="1"/>
      <protection/>
    </xf>
    <xf numFmtId="0" fontId="69" fillId="0" borderId="24" xfId="0" applyFont="1" applyBorder="1" applyAlignment="1" applyProtection="1">
      <alignment vertical="center" wrapText="1"/>
      <protection locked="0"/>
    </xf>
    <xf numFmtId="0" fontId="69" fillId="0" borderId="25" xfId="0" applyFont="1" applyBorder="1" applyAlignment="1" applyProtection="1">
      <alignment/>
      <protection locked="0"/>
    </xf>
    <xf numFmtId="0" fontId="69" fillId="33" borderId="26" xfId="0" applyFont="1" applyFill="1" applyBorder="1" applyAlignment="1">
      <alignment horizontal="center" vertical="center" wrapText="1"/>
    </xf>
    <xf numFmtId="9" fontId="69" fillId="33" borderId="27" xfId="50" applyFont="1" applyFill="1" applyBorder="1" applyAlignment="1" applyProtection="1">
      <alignment vertical="center" wrapText="1"/>
      <protection/>
    </xf>
    <xf numFmtId="0" fontId="69" fillId="34" borderId="27" xfId="0" applyFont="1" applyFill="1" applyBorder="1" applyAlignment="1">
      <alignment horizontal="center"/>
    </xf>
    <xf numFmtId="0" fontId="69" fillId="0" borderId="0" xfId="0" applyFont="1" applyAlignment="1" applyProtection="1">
      <alignment horizontal="justify" vertical="center"/>
      <protection locked="0"/>
    </xf>
    <xf numFmtId="0" fontId="69" fillId="0" borderId="0" xfId="0" applyFont="1" applyAlignment="1" applyProtection="1">
      <alignment horizontal="left" vertical="center" wrapText="1"/>
      <protection locked="0"/>
    </xf>
    <xf numFmtId="0" fontId="69" fillId="0" borderId="28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69" fillId="33" borderId="19" xfId="0" applyFont="1" applyFill="1" applyBorder="1" applyAlignment="1">
      <alignment horizontal="left" vertical="center" wrapText="1"/>
    </xf>
    <xf numFmtId="44" fontId="69" fillId="33" borderId="29" xfId="0" applyNumberFormat="1" applyFont="1" applyFill="1" applyBorder="1" applyAlignment="1">
      <alignment horizontal="center" vertical="center" wrapText="1"/>
    </xf>
    <xf numFmtId="44" fontId="69" fillId="33" borderId="30" xfId="0" applyNumberFormat="1" applyFont="1" applyFill="1" applyBorder="1" applyAlignment="1">
      <alignment horizontal="center" vertical="center" wrapText="1"/>
    </xf>
    <xf numFmtId="0" fontId="29" fillId="0" borderId="0" xfId="47" applyFont="1" applyProtection="1">
      <alignment/>
      <protection locked="0"/>
    </xf>
    <xf numFmtId="0" fontId="30" fillId="0" borderId="31" xfId="47" applyFont="1" applyBorder="1" applyAlignment="1" applyProtection="1">
      <alignment horizontal="center"/>
      <protection locked="0"/>
    </xf>
    <xf numFmtId="0" fontId="30" fillId="0" borderId="32" xfId="47" applyFont="1" applyBorder="1" applyAlignment="1" applyProtection="1">
      <alignment horizontal="center"/>
      <protection locked="0"/>
    </xf>
    <xf numFmtId="180" fontId="30" fillId="0" borderId="32" xfId="47" applyNumberFormat="1" applyFont="1" applyBorder="1" applyAlignment="1" applyProtection="1">
      <alignment horizontal="center"/>
      <protection locked="0"/>
    </xf>
    <xf numFmtId="4" fontId="30" fillId="0" borderId="32" xfId="47" applyNumberFormat="1" applyFont="1" applyBorder="1" applyAlignment="1" applyProtection="1">
      <alignment horizontal="right"/>
      <protection locked="0"/>
    </xf>
    <xf numFmtId="0" fontId="30" fillId="0" borderId="33" xfId="47" applyFont="1" applyBorder="1" applyAlignment="1" applyProtection="1">
      <alignment horizontal="center"/>
      <protection locked="0"/>
    </xf>
    <xf numFmtId="3" fontId="31" fillId="0" borderId="34" xfId="47" applyNumberFormat="1" applyFont="1" applyBorder="1" applyAlignment="1" applyProtection="1">
      <alignment horizontal="centerContinuous" vertical="center"/>
      <protection locked="0"/>
    </xf>
    <xf numFmtId="0" fontId="31" fillId="0" borderId="35" xfId="47" applyFont="1" applyBorder="1" applyAlignment="1" applyProtection="1">
      <alignment horizontal="centerContinuous" vertical="center"/>
      <protection locked="0"/>
    </xf>
    <xf numFmtId="0" fontId="31" fillId="0" borderId="36" xfId="47" applyFont="1" applyBorder="1" applyAlignment="1" applyProtection="1">
      <alignment horizontal="center" vertical="center"/>
      <protection locked="0"/>
    </xf>
    <xf numFmtId="3" fontId="31" fillId="0" borderId="37" xfId="47" applyNumberFormat="1" applyFont="1" applyBorder="1" applyAlignment="1" applyProtection="1">
      <alignment horizontal="centerContinuous" vertical="center"/>
      <protection locked="0"/>
    </xf>
    <xf numFmtId="180" fontId="31" fillId="0" borderId="38" xfId="47" applyNumberFormat="1" applyFont="1" applyBorder="1" applyAlignment="1" applyProtection="1">
      <alignment horizontal="center" vertical="center"/>
      <protection locked="0"/>
    </xf>
    <xf numFmtId="0" fontId="31" fillId="0" borderId="38" xfId="47" applyFont="1" applyBorder="1" applyAlignment="1" applyProtection="1">
      <alignment horizontal="centerContinuous"/>
      <protection locked="0"/>
    </xf>
    <xf numFmtId="4" fontId="31" fillId="0" borderId="38" xfId="47" applyNumberFormat="1" applyFont="1" applyBorder="1" applyAlignment="1" applyProtection="1">
      <alignment horizontal="right" vertical="center"/>
      <protection locked="0"/>
    </xf>
    <xf numFmtId="3" fontId="31" fillId="0" borderId="36" xfId="47" applyNumberFormat="1" applyFont="1" applyBorder="1" applyAlignment="1" applyProtection="1">
      <alignment horizontal="centerContinuous" vertical="center"/>
      <protection locked="0"/>
    </xf>
    <xf numFmtId="3" fontId="31" fillId="0" borderId="39" xfId="47" applyNumberFormat="1" applyFont="1" applyBorder="1" applyAlignment="1" applyProtection="1">
      <alignment horizontal="center" vertical="center"/>
      <protection locked="0"/>
    </xf>
    <xf numFmtId="181" fontId="32" fillId="0" borderId="40" xfId="47" applyNumberFormat="1" applyFont="1" applyBorder="1" applyAlignment="1" applyProtection="1">
      <alignment horizontal="center"/>
      <protection locked="0"/>
    </xf>
    <xf numFmtId="0" fontId="32" fillId="0" borderId="41" xfId="47" applyFont="1" applyBorder="1" applyProtection="1">
      <alignment/>
      <protection locked="0"/>
    </xf>
    <xf numFmtId="0" fontId="29" fillId="0" borderId="41" xfId="47" applyFont="1" applyBorder="1" applyAlignment="1" applyProtection="1">
      <alignment horizontal="center"/>
      <protection locked="0"/>
    </xf>
    <xf numFmtId="0" fontId="29" fillId="0" borderId="41" xfId="47" applyFont="1" applyBorder="1" applyProtection="1">
      <alignment/>
      <protection locked="0"/>
    </xf>
    <xf numFmtId="180" fontId="29" fillId="0" borderId="41" xfId="47" applyNumberFormat="1" applyFont="1" applyBorder="1" applyAlignment="1" applyProtection="1">
      <alignment horizontal="center"/>
      <protection locked="0"/>
    </xf>
    <xf numFmtId="4" fontId="31" fillId="0" borderId="0" xfId="47" applyNumberFormat="1" applyFont="1" applyAlignment="1" applyProtection="1">
      <alignment horizontal="right"/>
      <protection locked="0"/>
    </xf>
    <xf numFmtId="3" fontId="32" fillId="0" borderId="0" xfId="47" applyNumberFormat="1" applyFont="1" applyAlignment="1" applyProtection="1">
      <alignment horizontal="center"/>
      <protection locked="0"/>
    </xf>
    <xf numFmtId="3" fontId="32" fillId="0" borderId="33" xfId="47" applyNumberFormat="1" applyFont="1" applyBorder="1" applyProtection="1">
      <alignment/>
      <protection locked="0"/>
    </xf>
    <xf numFmtId="182" fontId="33" fillId="0" borderId="42" xfId="47" applyNumberFormat="1" applyFont="1" applyBorder="1" applyAlignment="1" applyProtection="1">
      <alignment horizontal="center"/>
      <protection locked="0"/>
    </xf>
    <xf numFmtId="0" fontId="33" fillId="0" borderId="0" xfId="47" applyFont="1" applyAlignment="1" applyProtection="1">
      <alignment horizontal="center"/>
      <protection locked="0"/>
    </xf>
    <xf numFmtId="3" fontId="33" fillId="0" borderId="0" xfId="47" applyNumberFormat="1" applyFont="1" applyAlignment="1" applyProtection="1">
      <alignment horizontal="left"/>
      <protection locked="0"/>
    </xf>
    <xf numFmtId="3" fontId="29" fillId="0" borderId="43" xfId="47" applyNumberFormat="1" applyFont="1" applyBorder="1" applyAlignment="1" applyProtection="1">
      <alignment horizontal="center"/>
      <protection locked="0"/>
    </xf>
    <xf numFmtId="4" fontId="29" fillId="0" borderId="44" xfId="47" applyNumberFormat="1" applyFont="1" applyBorder="1" applyProtection="1">
      <alignment/>
      <protection locked="0"/>
    </xf>
    <xf numFmtId="3" fontId="29" fillId="0" borderId="43" xfId="47" applyNumberFormat="1" applyFont="1" applyBorder="1" applyProtection="1">
      <alignment/>
      <protection locked="0"/>
    </xf>
    <xf numFmtId="4" fontId="29" fillId="35" borderId="44" xfId="47" applyNumberFormat="1" applyFont="1" applyFill="1" applyBorder="1" applyProtection="1">
      <alignment/>
      <protection locked="0"/>
    </xf>
    <xf numFmtId="3" fontId="33" fillId="35" borderId="0" xfId="47" applyNumberFormat="1" applyFont="1" applyFill="1" applyAlignment="1" applyProtection="1">
      <alignment horizontal="left"/>
      <protection locked="0"/>
    </xf>
    <xf numFmtId="180" fontId="33" fillId="0" borderId="0" xfId="47" applyNumberFormat="1" applyFont="1" applyAlignment="1" applyProtection="1">
      <alignment horizontal="center"/>
      <protection locked="0"/>
    </xf>
    <xf numFmtId="3" fontId="33" fillId="0" borderId="0" xfId="47" applyNumberFormat="1" applyFont="1" applyAlignment="1" applyProtection="1">
      <alignment horizontal="center"/>
      <protection locked="0"/>
    </xf>
    <xf numFmtId="9" fontId="33" fillId="0" borderId="0" xfId="47" applyNumberFormat="1" applyFont="1" applyAlignment="1" applyProtection="1">
      <alignment horizontal="right"/>
      <protection locked="0"/>
    </xf>
    <xf numFmtId="4" fontId="29" fillId="36" borderId="39" xfId="47" applyNumberFormat="1" applyFont="1" applyFill="1" applyBorder="1" applyProtection="1">
      <alignment/>
      <protection locked="0"/>
    </xf>
    <xf numFmtId="182" fontId="33" fillId="0" borderId="42" xfId="47" applyNumberFormat="1" applyFont="1" applyBorder="1" applyProtection="1">
      <alignment/>
      <protection locked="0"/>
    </xf>
    <xf numFmtId="3" fontId="29" fillId="0" borderId="0" xfId="47" applyNumberFormat="1" applyFont="1" applyAlignment="1" applyProtection="1">
      <alignment horizontal="center"/>
      <protection locked="0"/>
    </xf>
    <xf numFmtId="4" fontId="33" fillId="0" borderId="0" xfId="47" applyNumberFormat="1" applyFont="1" applyAlignment="1" applyProtection="1">
      <alignment horizontal="right"/>
      <protection locked="0"/>
    </xf>
    <xf numFmtId="4" fontId="29" fillId="0" borderId="45" xfId="47" applyNumberFormat="1" applyFont="1" applyBorder="1" applyProtection="1">
      <alignment/>
      <protection locked="0"/>
    </xf>
    <xf numFmtId="0" fontId="33" fillId="0" borderId="42" xfId="47" applyFont="1" applyBorder="1" applyProtection="1">
      <alignment/>
      <protection locked="0"/>
    </xf>
    <xf numFmtId="0" fontId="32" fillId="33" borderId="0" xfId="47" applyFont="1" applyFill="1" applyProtection="1">
      <alignment/>
      <protection locked="0"/>
    </xf>
    <xf numFmtId="0" fontId="33" fillId="33" borderId="0" xfId="47" applyFont="1" applyFill="1" applyAlignment="1" applyProtection="1">
      <alignment horizontal="center"/>
      <protection locked="0"/>
    </xf>
    <xf numFmtId="3" fontId="33" fillId="33" borderId="0" xfId="47" applyNumberFormat="1" applyFont="1" applyFill="1" applyAlignment="1" applyProtection="1">
      <alignment horizontal="left"/>
      <protection locked="0"/>
    </xf>
    <xf numFmtId="180" fontId="33" fillId="33" borderId="0" xfId="47" applyNumberFormat="1" applyFont="1" applyFill="1" applyAlignment="1" applyProtection="1">
      <alignment horizontal="center"/>
      <protection locked="0"/>
    </xf>
    <xf numFmtId="3" fontId="29" fillId="33" borderId="0" xfId="47" applyNumberFormat="1" applyFont="1" applyFill="1" applyAlignment="1" applyProtection="1">
      <alignment horizontal="center"/>
      <protection locked="0"/>
    </xf>
    <xf numFmtId="4" fontId="33" fillId="33" borderId="0" xfId="47" applyNumberFormat="1" applyFont="1" applyFill="1" applyAlignment="1" applyProtection="1">
      <alignment horizontal="right"/>
      <protection locked="0"/>
    </xf>
    <xf numFmtId="4" fontId="32" fillId="33" borderId="39" xfId="47" applyNumberFormat="1" applyFont="1" applyFill="1" applyBorder="1" applyProtection="1">
      <alignment/>
      <protection locked="0"/>
    </xf>
    <xf numFmtId="0" fontId="33" fillId="0" borderId="0" xfId="47" applyFont="1" applyAlignment="1" applyProtection="1">
      <alignment horizontal="left"/>
      <protection locked="0"/>
    </xf>
    <xf numFmtId="0" fontId="29" fillId="0" borderId="0" xfId="47" applyFont="1" applyAlignment="1" applyProtection="1">
      <alignment horizontal="center"/>
      <protection locked="0"/>
    </xf>
    <xf numFmtId="0" fontId="29" fillId="0" borderId="45" xfId="47" applyFont="1" applyBorder="1" applyProtection="1">
      <alignment/>
      <protection locked="0"/>
    </xf>
    <xf numFmtId="181" fontId="32" fillId="0" borderId="42" xfId="47" applyNumberFormat="1" applyFont="1" applyBorder="1" applyAlignment="1" applyProtection="1">
      <alignment horizontal="center"/>
      <protection locked="0"/>
    </xf>
    <xf numFmtId="0" fontId="32" fillId="0" borderId="0" xfId="47" applyFont="1" applyProtection="1">
      <alignment/>
      <protection locked="0"/>
    </xf>
    <xf numFmtId="3" fontId="29" fillId="0" borderId="33" xfId="47" applyNumberFormat="1" applyFont="1" applyBorder="1" applyProtection="1">
      <alignment/>
      <protection locked="0"/>
    </xf>
    <xf numFmtId="0" fontId="29" fillId="35" borderId="0" xfId="47" applyFont="1" applyFill="1" applyProtection="1">
      <alignment/>
      <protection locked="0"/>
    </xf>
    <xf numFmtId="3" fontId="32" fillId="0" borderId="0" xfId="47" applyNumberFormat="1" applyFont="1" applyAlignment="1" applyProtection="1">
      <alignment horizontal="left"/>
      <protection locked="0"/>
    </xf>
    <xf numFmtId="4" fontId="29" fillId="0" borderId="33" xfId="47" applyNumberFormat="1" applyFont="1" applyBorder="1" applyProtection="1">
      <alignment/>
      <protection locked="0"/>
    </xf>
    <xf numFmtId="4" fontId="29" fillId="37" borderId="39" xfId="47" applyNumberFormat="1" applyFont="1" applyFill="1" applyBorder="1" applyProtection="1">
      <alignment/>
      <protection locked="0"/>
    </xf>
    <xf numFmtId="49" fontId="33" fillId="0" borderId="0" xfId="47" applyNumberFormat="1" applyFont="1" applyAlignment="1" applyProtection="1">
      <alignment horizontal="center"/>
      <protection locked="0"/>
    </xf>
    <xf numFmtId="0" fontId="31" fillId="0" borderId="0" xfId="47" applyFont="1" applyAlignment="1" applyProtection="1">
      <alignment horizontal="center"/>
      <protection locked="0"/>
    </xf>
    <xf numFmtId="3" fontId="31" fillId="0" borderId="0" xfId="47" applyNumberFormat="1" applyFont="1" applyAlignment="1" applyProtection="1">
      <alignment horizontal="left"/>
      <protection locked="0"/>
    </xf>
    <xf numFmtId="180" fontId="31" fillId="0" borderId="0" xfId="47" applyNumberFormat="1" applyFont="1" applyAlignment="1" applyProtection="1">
      <alignment horizontal="center"/>
      <protection locked="0"/>
    </xf>
    <xf numFmtId="4" fontId="32" fillId="0" borderId="45" xfId="47" applyNumberFormat="1" applyFont="1" applyBorder="1" applyAlignment="1" applyProtection="1">
      <alignment horizontal="center"/>
      <protection locked="0"/>
    </xf>
    <xf numFmtId="0" fontId="31" fillId="0" borderId="42" xfId="47" applyFont="1" applyBorder="1" applyProtection="1">
      <alignment/>
      <protection locked="0"/>
    </xf>
    <xf numFmtId="0" fontId="31" fillId="33" borderId="0" xfId="47" applyFont="1" applyFill="1" applyAlignment="1" applyProtection="1">
      <alignment horizontal="center"/>
      <protection locked="0"/>
    </xf>
    <xf numFmtId="3" fontId="31" fillId="33" borderId="0" xfId="47" applyNumberFormat="1" applyFont="1" applyFill="1" applyAlignment="1" applyProtection="1">
      <alignment horizontal="left"/>
      <protection locked="0"/>
    </xf>
    <xf numFmtId="180" fontId="31" fillId="33" borderId="0" xfId="47" applyNumberFormat="1" applyFont="1" applyFill="1" applyAlignment="1" applyProtection="1">
      <alignment horizontal="center"/>
      <protection locked="0"/>
    </xf>
    <xf numFmtId="3" fontId="32" fillId="33" borderId="0" xfId="47" applyNumberFormat="1" applyFont="1" applyFill="1" applyAlignment="1" applyProtection="1">
      <alignment horizontal="center"/>
      <protection locked="0"/>
    </xf>
    <xf numFmtId="0" fontId="29" fillId="0" borderId="42" xfId="47" applyFont="1" applyBorder="1" applyProtection="1">
      <alignment/>
      <protection locked="0"/>
    </xf>
    <xf numFmtId="3" fontId="29" fillId="0" borderId="45" xfId="47" applyNumberFormat="1" applyFont="1" applyBorder="1" applyProtection="1">
      <alignment/>
      <protection locked="0"/>
    </xf>
    <xf numFmtId="0" fontId="34" fillId="0" borderId="46" xfId="47" applyFont="1" applyBorder="1" applyProtection="1">
      <alignment/>
      <protection locked="0"/>
    </xf>
    <xf numFmtId="182" fontId="30" fillId="0" borderId="36" xfId="47" applyNumberFormat="1" applyFont="1" applyBorder="1" applyAlignment="1" applyProtection="1">
      <alignment vertical="center"/>
      <protection locked="0"/>
    </xf>
    <xf numFmtId="0" fontId="35" fillId="0" borderId="36" xfId="47" applyFont="1" applyBorder="1" applyAlignment="1" applyProtection="1">
      <alignment horizontal="center"/>
      <protection locked="0"/>
    </xf>
    <xf numFmtId="0" fontId="35" fillId="0" borderId="36" xfId="47" applyFont="1" applyBorder="1" applyProtection="1">
      <alignment/>
      <protection locked="0"/>
    </xf>
    <xf numFmtId="180" fontId="31" fillId="0" borderId="36" xfId="47" applyNumberFormat="1" applyFont="1" applyBorder="1" applyAlignment="1" applyProtection="1">
      <alignment horizontal="center"/>
      <protection locked="0"/>
    </xf>
    <xf numFmtId="0" fontId="29" fillId="0" borderId="36" xfId="47" applyFont="1" applyBorder="1" applyProtection="1">
      <alignment/>
      <protection locked="0"/>
    </xf>
    <xf numFmtId="4" fontId="32" fillId="0" borderId="36" xfId="47" applyNumberFormat="1" applyFont="1" applyBorder="1" applyAlignment="1" applyProtection="1">
      <alignment horizontal="right"/>
      <protection locked="0"/>
    </xf>
    <xf numFmtId="3" fontId="32" fillId="0" borderId="37" xfId="47" applyNumberFormat="1" applyFont="1" applyBorder="1" applyAlignment="1" applyProtection="1">
      <alignment horizontal="center"/>
      <protection locked="0"/>
    </xf>
    <xf numFmtId="4" fontId="32" fillId="0" borderId="44" xfId="47" applyNumberFormat="1" applyFont="1" applyBorder="1" applyProtection="1">
      <alignment/>
      <protection locked="0"/>
    </xf>
    <xf numFmtId="0" fontId="34" fillId="0" borderId="42" xfId="47" applyFont="1" applyBorder="1" applyProtection="1">
      <alignment/>
      <protection locked="0"/>
    </xf>
    <xf numFmtId="182" fontId="30" fillId="0" borderId="0" xfId="47" applyNumberFormat="1" applyFont="1" applyProtection="1">
      <alignment/>
      <protection locked="0"/>
    </xf>
    <xf numFmtId="0" fontId="35" fillId="0" borderId="0" xfId="47" applyFont="1" applyAlignment="1" applyProtection="1">
      <alignment horizontal="center"/>
      <protection locked="0"/>
    </xf>
    <xf numFmtId="0" fontId="35" fillId="0" borderId="0" xfId="47" applyFont="1" applyProtection="1">
      <alignment/>
      <protection locked="0"/>
    </xf>
    <xf numFmtId="4" fontId="32" fillId="0" borderId="45" xfId="47" applyNumberFormat="1" applyFont="1" applyBorder="1" applyProtection="1">
      <alignment/>
      <protection locked="0"/>
    </xf>
    <xf numFmtId="4" fontId="29" fillId="35" borderId="39" xfId="47" applyNumberFormat="1" applyFont="1" applyFill="1" applyBorder="1" applyProtection="1">
      <alignment/>
      <protection locked="0"/>
    </xf>
    <xf numFmtId="0" fontId="29" fillId="37" borderId="0" xfId="47" applyFont="1" applyFill="1" applyProtection="1">
      <alignment/>
      <protection locked="0"/>
    </xf>
    <xf numFmtId="0" fontId="33" fillId="37" borderId="0" xfId="47" applyFont="1" applyFill="1" applyAlignment="1" applyProtection="1">
      <alignment horizontal="center"/>
      <protection locked="0"/>
    </xf>
    <xf numFmtId="3" fontId="33" fillId="37" borderId="0" xfId="47" applyNumberFormat="1" applyFont="1" applyFill="1" applyAlignment="1" applyProtection="1">
      <alignment horizontal="left"/>
      <protection locked="0"/>
    </xf>
    <xf numFmtId="180" fontId="33" fillId="37" borderId="0" xfId="47" applyNumberFormat="1" applyFont="1" applyFill="1" applyAlignment="1" applyProtection="1">
      <alignment horizontal="center"/>
      <protection locked="0"/>
    </xf>
    <xf numFmtId="3" fontId="29" fillId="37" borderId="0" xfId="47" applyNumberFormat="1" applyFont="1" applyFill="1" applyAlignment="1" applyProtection="1">
      <alignment horizontal="center"/>
      <protection locked="0"/>
    </xf>
    <xf numFmtId="4" fontId="33" fillId="37" borderId="0" xfId="47" applyNumberFormat="1" applyFont="1" applyFill="1" applyAlignment="1" applyProtection="1">
      <alignment horizontal="right"/>
      <protection locked="0"/>
    </xf>
    <xf numFmtId="0" fontId="36" fillId="37" borderId="0" xfId="47" applyFont="1" applyFill="1" applyProtection="1">
      <alignment/>
      <protection locked="0"/>
    </xf>
    <xf numFmtId="4" fontId="29" fillId="37" borderId="47" xfId="47" applyNumberFormat="1" applyFont="1" applyFill="1" applyBorder="1" applyProtection="1">
      <alignment/>
      <protection locked="0"/>
    </xf>
    <xf numFmtId="0" fontId="29" fillId="0" borderId="0" xfId="47" applyFont="1" applyAlignment="1" applyProtection="1">
      <alignment horizontal="right"/>
      <protection locked="0"/>
    </xf>
    <xf numFmtId="4" fontId="29" fillId="37" borderId="48" xfId="47" applyNumberFormat="1" applyFont="1" applyFill="1" applyBorder="1" applyProtection="1">
      <alignment/>
      <protection locked="0"/>
    </xf>
    <xf numFmtId="4" fontId="29" fillId="0" borderId="47" xfId="47" applyNumberFormat="1" applyFont="1" applyBorder="1" applyProtection="1">
      <alignment/>
      <protection locked="0"/>
    </xf>
    <xf numFmtId="4" fontId="29" fillId="0" borderId="48" xfId="47" applyNumberFormat="1" applyFont="1" applyBorder="1" applyProtection="1">
      <alignment/>
      <protection locked="0"/>
    </xf>
    <xf numFmtId="4" fontId="29" fillId="0" borderId="39" xfId="47" applyNumberFormat="1" applyFont="1" applyBorder="1" applyProtection="1">
      <alignment/>
      <protection locked="0"/>
    </xf>
    <xf numFmtId="4" fontId="31" fillId="33" borderId="0" xfId="47" applyNumberFormat="1" applyFont="1" applyFill="1" applyAlignment="1" applyProtection="1">
      <alignment horizontal="right"/>
      <protection locked="0"/>
    </xf>
    <xf numFmtId="4" fontId="29" fillId="0" borderId="49" xfId="47" applyNumberFormat="1" applyFont="1" applyBorder="1" applyProtection="1">
      <alignment/>
      <protection locked="0"/>
    </xf>
    <xf numFmtId="0" fontId="37" fillId="0" borderId="42" xfId="47" applyFont="1" applyBorder="1" applyProtection="1">
      <alignment/>
      <protection locked="0"/>
    </xf>
    <xf numFmtId="4" fontId="29" fillId="0" borderId="50" xfId="47" applyNumberFormat="1" applyFont="1" applyBorder="1" applyProtection="1">
      <alignment/>
      <protection locked="0"/>
    </xf>
    <xf numFmtId="0" fontId="32" fillId="0" borderId="0" xfId="47" applyFont="1" applyAlignment="1" applyProtection="1">
      <alignment horizontal="left"/>
      <protection locked="0"/>
    </xf>
    <xf numFmtId="0" fontId="29" fillId="0" borderId="0" xfId="47" applyFont="1" applyAlignment="1" applyProtection="1">
      <alignment horizontal="left"/>
      <protection locked="0"/>
    </xf>
    <xf numFmtId="4" fontId="33" fillId="35" borderId="0" xfId="47" applyNumberFormat="1" applyFont="1" applyFill="1" applyAlignment="1" applyProtection="1">
      <alignment horizontal="right"/>
      <protection locked="0"/>
    </xf>
    <xf numFmtId="0" fontId="29" fillId="0" borderId="0" xfId="47" applyFont="1" applyAlignment="1" applyProtection="1">
      <alignment vertical="top"/>
      <protection locked="0"/>
    </xf>
    <xf numFmtId="4" fontId="29" fillId="33" borderId="39" xfId="47" applyNumberFormat="1" applyFont="1" applyFill="1" applyBorder="1" applyProtection="1">
      <alignment/>
      <protection locked="0"/>
    </xf>
    <xf numFmtId="4" fontId="29" fillId="0" borderId="51" xfId="47" applyNumberFormat="1" applyFont="1" applyBorder="1" applyProtection="1">
      <alignment/>
      <protection locked="0"/>
    </xf>
    <xf numFmtId="0" fontId="32" fillId="0" borderId="0" xfId="47" applyFont="1" applyAlignment="1" applyProtection="1">
      <alignment horizontal="center"/>
      <protection locked="0"/>
    </xf>
    <xf numFmtId="4" fontId="29" fillId="37" borderId="44" xfId="47" applyNumberFormat="1" applyFont="1" applyFill="1" applyBorder="1" applyProtection="1">
      <alignment/>
      <protection locked="0"/>
    </xf>
    <xf numFmtId="3" fontId="33" fillId="37" borderId="0" xfId="47" applyNumberFormat="1" applyFont="1" applyFill="1" applyAlignment="1" applyProtection="1">
      <alignment horizontal="center"/>
      <protection locked="0"/>
    </xf>
    <xf numFmtId="3" fontId="29" fillId="37" borderId="43" xfId="47" applyNumberFormat="1" applyFont="1" applyFill="1" applyBorder="1" applyAlignment="1" applyProtection="1">
      <alignment horizontal="center"/>
      <protection locked="0"/>
    </xf>
    <xf numFmtId="180" fontId="33" fillId="35" borderId="0" xfId="47" applyNumberFormat="1" applyFont="1" applyFill="1" applyAlignment="1" applyProtection="1">
      <alignment horizontal="center"/>
      <protection locked="0"/>
    </xf>
    <xf numFmtId="4" fontId="29" fillId="35" borderId="48" xfId="47" applyNumberFormat="1" applyFont="1" applyFill="1" applyBorder="1" applyProtection="1">
      <alignment/>
      <protection locked="0"/>
    </xf>
    <xf numFmtId="3" fontId="33" fillId="0" borderId="0" xfId="47" applyNumberFormat="1" applyFont="1" applyAlignment="1" applyProtection="1">
      <alignment horizontal="right"/>
      <protection locked="0"/>
    </xf>
    <xf numFmtId="0" fontId="33" fillId="35" borderId="0" xfId="47" applyFont="1" applyFill="1" applyAlignment="1" applyProtection="1">
      <alignment horizontal="center"/>
      <protection locked="0"/>
    </xf>
    <xf numFmtId="0" fontId="29" fillId="33" borderId="0" xfId="47" applyFont="1" applyFill="1" applyProtection="1">
      <alignment/>
      <protection locked="0"/>
    </xf>
    <xf numFmtId="4" fontId="33" fillId="0" borderId="0" xfId="47" applyNumberFormat="1" applyFont="1" applyAlignment="1" applyProtection="1">
      <alignment horizontal="left"/>
      <protection locked="0"/>
    </xf>
    <xf numFmtId="4" fontId="29" fillId="37" borderId="33" xfId="47" applyNumberFormat="1" applyFont="1" applyFill="1" applyBorder="1" applyProtection="1">
      <alignment/>
      <protection locked="0"/>
    </xf>
    <xf numFmtId="182" fontId="29" fillId="0" borderId="0" xfId="47" applyNumberFormat="1" applyFont="1" applyProtection="1">
      <alignment/>
      <protection locked="0"/>
    </xf>
    <xf numFmtId="182" fontId="33" fillId="0" borderId="0" xfId="47" applyNumberFormat="1" applyFont="1" applyAlignment="1" applyProtection="1">
      <alignment horizontal="center"/>
      <protection locked="0"/>
    </xf>
    <xf numFmtId="4" fontId="32" fillId="33" borderId="0" xfId="47" applyNumberFormat="1" applyFont="1" applyFill="1" applyProtection="1">
      <alignment/>
      <protection locked="0"/>
    </xf>
    <xf numFmtId="4" fontId="32" fillId="0" borderId="0" xfId="47" applyNumberFormat="1" applyFont="1" applyProtection="1">
      <alignment/>
      <protection locked="0"/>
    </xf>
    <xf numFmtId="3" fontId="29" fillId="0" borderId="50" xfId="47" applyNumberFormat="1" applyFont="1" applyBorder="1" applyProtection="1">
      <alignment/>
      <protection locked="0"/>
    </xf>
    <xf numFmtId="0" fontId="32" fillId="0" borderId="42" xfId="47" applyFont="1" applyBorder="1" applyAlignment="1" applyProtection="1">
      <alignment horizontal="center"/>
      <protection locked="0"/>
    </xf>
    <xf numFmtId="4" fontId="29" fillId="35" borderId="0" xfId="47" applyNumberFormat="1" applyFont="1" applyFill="1" applyProtection="1">
      <alignment/>
      <protection locked="0"/>
    </xf>
    <xf numFmtId="4" fontId="33" fillId="0" borderId="0" xfId="47" applyNumberFormat="1" applyFont="1" applyAlignment="1" applyProtection="1">
      <alignment horizontal="center"/>
      <protection locked="0"/>
    </xf>
    <xf numFmtId="4" fontId="29" fillId="0" borderId="43" xfId="47" applyNumberFormat="1" applyFont="1" applyBorder="1" applyAlignment="1" applyProtection="1">
      <alignment horizontal="center"/>
      <protection locked="0"/>
    </xf>
    <xf numFmtId="4" fontId="29" fillId="0" borderId="0" xfId="47" applyNumberFormat="1" applyFont="1" applyProtection="1">
      <alignment/>
      <protection locked="0"/>
    </xf>
    <xf numFmtId="183" fontId="33" fillId="0" borderId="0" xfId="47" applyNumberFormat="1" applyFont="1" applyAlignment="1" applyProtection="1">
      <alignment horizontal="center"/>
      <protection locked="0"/>
    </xf>
    <xf numFmtId="4" fontId="29" fillId="0" borderId="0" xfId="47" applyNumberFormat="1" applyFont="1" applyAlignment="1" applyProtection="1">
      <alignment horizontal="right"/>
      <protection locked="0"/>
    </xf>
    <xf numFmtId="4" fontId="33" fillId="0" borderId="42" xfId="47" applyNumberFormat="1" applyFont="1" applyBorder="1" applyProtection="1">
      <alignment/>
      <protection locked="0"/>
    </xf>
    <xf numFmtId="4" fontId="29" fillId="0" borderId="0" xfId="47" applyNumberFormat="1" applyFont="1" applyAlignment="1" applyProtection="1">
      <alignment horizontal="center"/>
      <protection locked="0"/>
    </xf>
    <xf numFmtId="4" fontId="33" fillId="33" borderId="0" xfId="47" applyNumberFormat="1" applyFont="1" applyFill="1" applyAlignment="1" applyProtection="1">
      <alignment horizontal="center"/>
      <protection locked="0"/>
    </xf>
    <xf numFmtId="4" fontId="33" fillId="33" borderId="0" xfId="47" applyNumberFormat="1" applyFont="1" applyFill="1" applyAlignment="1" applyProtection="1">
      <alignment horizontal="left"/>
      <protection locked="0"/>
    </xf>
    <xf numFmtId="4" fontId="29" fillId="33" borderId="0" xfId="47" applyNumberFormat="1" applyFont="1" applyFill="1" applyAlignment="1" applyProtection="1">
      <alignment horizontal="center"/>
      <protection locked="0"/>
    </xf>
    <xf numFmtId="3" fontId="32" fillId="0" borderId="42" xfId="47" applyNumberFormat="1" applyFont="1" applyBorder="1" applyAlignment="1" applyProtection="1">
      <alignment horizontal="center"/>
      <protection locked="0"/>
    </xf>
    <xf numFmtId="182" fontId="33" fillId="37" borderId="42" xfId="47" applyNumberFormat="1" applyFont="1" applyFill="1" applyBorder="1" applyAlignment="1" applyProtection="1">
      <alignment horizontal="center"/>
      <protection locked="0"/>
    </xf>
    <xf numFmtId="4" fontId="33" fillId="37" borderId="0" xfId="47" applyNumberFormat="1" applyFont="1" applyFill="1" applyAlignment="1" applyProtection="1">
      <alignment horizontal="center"/>
      <protection locked="0"/>
    </xf>
    <xf numFmtId="4" fontId="29" fillId="37" borderId="43" xfId="47" applyNumberFormat="1" applyFont="1" applyFill="1" applyBorder="1" applyAlignment="1" applyProtection="1">
      <alignment horizontal="center"/>
      <protection locked="0"/>
    </xf>
    <xf numFmtId="0" fontId="32" fillId="37" borderId="0" xfId="47" applyFont="1" applyFill="1" applyProtection="1">
      <alignment/>
      <protection locked="0"/>
    </xf>
    <xf numFmtId="4" fontId="38" fillId="33" borderId="0" xfId="47" applyNumberFormat="1" applyFont="1" applyFill="1" applyAlignment="1" applyProtection="1">
      <alignment horizontal="center"/>
      <protection locked="0"/>
    </xf>
    <xf numFmtId="4" fontId="33" fillId="0" borderId="0" xfId="47" applyNumberFormat="1" applyFont="1" applyProtection="1">
      <alignment/>
      <protection locked="0"/>
    </xf>
    <xf numFmtId="4" fontId="29" fillId="0" borderId="43" xfId="47" applyNumberFormat="1" applyFont="1" applyBorder="1" applyProtection="1">
      <alignment/>
      <protection locked="0"/>
    </xf>
    <xf numFmtId="4" fontId="33" fillId="33" borderId="0" xfId="47" applyNumberFormat="1" applyFont="1" applyFill="1" applyProtection="1">
      <alignment/>
      <protection locked="0"/>
    </xf>
    <xf numFmtId="4" fontId="29" fillId="36" borderId="48" xfId="47" applyNumberFormat="1" applyFont="1" applyFill="1" applyBorder="1" applyProtection="1">
      <alignment/>
      <protection locked="0"/>
    </xf>
    <xf numFmtId="4" fontId="29" fillId="33" borderId="43" xfId="47" applyNumberFormat="1" applyFont="1" applyFill="1" applyBorder="1" applyAlignment="1" applyProtection="1">
      <alignment horizontal="center"/>
      <protection locked="0"/>
    </xf>
    <xf numFmtId="4" fontId="29" fillId="33" borderId="48" xfId="47" applyNumberFormat="1" applyFont="1" applyFill="1" applyBorder="1" applyProtection="1">
      <alignment/>
      <protection locked="0"/>
    </xf>
    <xf numFmtId="4" fontId="29" fillId="0" borderId="42" xfId="47" applyNumberFormat="1" applyFont="1" applyBorder="1" applyProtection="1">
      <alignment/>
      <protection locked="0"/>
    </xf>
    <xf numFmtId="180" fontId="29" fillId="0" borderId="0" xfId="47" applyNumberFormat="1" applyFont="1" applyAlignment="1" applyProtection="1">
      <alignment horizontal="center"/>
      <protection locked="0"/>
    </xf>
    <xf numFmtId="4" fontId="29" fillId="37" borderId="0" xfId="47" applyNumberFormat="1" applyFont="1" applyFill="1" applyProtection="1">
      <alignment/>
      <protection locked="0"/>
    </xf>
    <xf numFmtId="4" fontId="33" fillId="0" borderId="40" xfId="47" applyNumberFormat="1" applyFont="1" applyBorder="1" applyProtection="1">
      <alignment/>
      <protection locked="0"/>
    </xf>
    <xf numFmtId="4" fontId="32" fillId="0" borderId="41" xfId="47" applyNumberFormat="1" applyFont="1" applyBorder="1" applyProtection="1">
      <alignment/>
      <protection locked="0"/>
    </xf>
    <xf numFmtId="4" fontId="33" fillId="0" borderId="41" xfId="47" applyNumberFormat="1" applyFont="1" applyBorder="1" applyAlignment="1" applyProtection="1">
      <alignment horizontal="center"/>
      <protection locked="0"/>
    </xf>
    <xf numFmtId="4" fontId="33" fillId="0" borderId="41" xfId="47" applyNumberFormat="1" applyFont="1" applyBorder="1" applyAlignment="1" applyProtection="1">
      <alignment horizontal="left"/>
      <protection locked="0"/>
    </xf>
    <xf numFmtId="180" fontId="33" fillId="0" borderId="41" xfId="47" applyNumberFormat="1" applyFont="1" applyBorder="1" applyAlignment="1" applyProtection="1">
      <alignment horizontal="center"/>
      <protection locked="0"/>
    </xf>
    <xf numFmtId="4" fontId="29" fillId="0" borderId="41" xfId="47" applyNumberFormat="1" applyFont="1" applyBorder="1" applyAlignment="1" applyProtection="1">
      <alignment horizontal="center"/>
      <protection locked="0"/>
    </xf>
    <xf numFmtId="4" fontId="33" fillId="0" borderId="41" xfId="47" applyNumberFormat="1" applyFont="1" applyBorder="1" applyAlignment="1" applyProtection="1">
      <alignment horizontal="right"/>
      <protection locked="0"/>
    </xf>
    <xf numFmtId="4" fontId="30" fillId="0" borderId="42" xfId="47" applyNumberFormat="1" applyFont="1" applyBorder="1" applyProtection="1">
      <alignment/>
      <protection locked="0"/>
    </xf>
    <xf numFmtId="4" fontId="29" fillId="0" borderId="39" xfId="47" applyNumberFormat="1" applyFont="1" applyBorder="1">
      <alignment/>
      <protection/>
    </xf>
    <xf numFmtId="4" fontId="29" fillId="0" borderId="41" xfId="47" applyNumberFormat="1" applyFont="1" applyBorder="1" applyProtection="1">
      <alignment/>
      <protection locked="0"/>
    </xf>
    <xf numFmtId="4" fontId="33" fillId="0" borderId="31" xfId="47" applyNumberFormat="1" applyFont="1" applyBorder="1" applyProtection="1">
      <alignment/>
      <protection locked="0"/>
    </xf>
    <xf numFmtId="4" fontId="29" fillId="0" borderId="32" xfId="47" applyNumberFormat="1" applyFont="1" applyBorder="1" applyProtection="1">
      <alignment/>
      <protection locked="0"/>
    </xf>
    <xf numFmtId="4" fontId="33" fillId="0" borderId="32" xfId="47" applyNumberFormat="1" applyFont="1" applyBorder="1" applyAlignment="1" applyProtection="1">
      <alignment horizontal="center"/>
      <protection locked="0"/>
    </xf>
    <xf numFmtId="4" fontId="33" fillId="0" borderId="32" xfId="47" applyNumberFormat="1" applyFont="1" applyBorder="1" applyAlignment="1" applyProtection="1">
      <alignment horizontal="left"/>
      <protection locked="0"/>
    </xf>
    <xf numFmtId="180" fontId="33" fillId="0" borderId="32" xfId="47" applyNumberFormat="1" applyFont="1" applyBorder="1" applyAlignment="1" applyProtection="1">
      <alignment horizontal="center"/>
      <protection locked="0"/>
    </xf>
    <xf numFmtId="4" fontId="29" fillId="0" borderId="32" xfId="47" applyNumberFormat="1" applyFont="1" applyBorder="1" applyAlignment="1" applyProtection="1">
      <alignment horizontal="center"/>
      <protection locked="0"/>
    </xf>
    <xf numFmtId="4" fontId="33" fillId="0" borderId="32" xfId="47" applyNumberFormat="1" applyFont="1" applyBorder="1" applyAlignment="1" applyProtection="1">
      <alignment horizontal="right"/>
      <protection locked="0"/>
    </xf>
    <xf numFmtId="4" fontId="32" fillId="0" borderId="42" xfId="47" applyNumberFormat="1" applyFont="1" applyBorder="1" applyProtection="1">
      <alignment/>
      <protection locked="0"/>
    </xf>
    <xf numFmtId="9" fontId="33" fillId="0" borderId="0" xfId="51" applyFont="1" applyFill="1" applyBorder="1" applyAlignment="1" applyProtection="1">
      <alignment horizontal="right"/>
      <protection locked="0"/>
    </xf>
    <xf numFmtId="4" fontId="29" fillId="36" borderId="39" xfId="47" applyNumberFormat="1" applyFont="1" applyFill="1" applyBorder="1">
      <alignment/>
      <protection/>
    </xf>
    <xf numFmtId="4" fontId="33" fillId="37" borderId="0" xfId="47" applyNumberFormat="1" applyFont="1" applyFill="1" applyAlignment="1" applyProtection="1">
      <alignment horizontal="left"/>
      <protection locked="0"/>
    </xf>
    <xf numFmtId="9" fontId="33" fillId="37" borderId="0" xfId="47" applyNumberFormat="1" applyFont="1" applyFill="1" applyAlignment="1" applyProtection="1">
      <alignment horizontal="right"/>
      <protection locked="0"/>
    </xf>
    <xf numFmtId="4" fontId="29" fillId="37" borderId="0" xfId="47" applyNumberFormat="1" applyFont="1" applyFill="1" applyAlignment="1" applyProtection="1">
      <alignment horizontal="center"/>
      <protection locked="0"/>
    </xf>
    <xf numFmtId="0" fontId="71" fillId="0" borderId="0" xfId="46" applyFont="1" applyAlignment="1" applyProtection="1">
      <alignment horizontal="left" vertical="center" wrapText="1"/>
      <protection locked="0"/>
    </xf>
    <xf numFmtId="184" fontId="50" fillId="38" borderId="0" xfId="46" applyNumberFormat="1" applyFont="1" applyFill="1" applyAlignment="1" applyProtection="1">
      <alignment horizontal="left" vertical="center"/>
      <protection locked="0"/>
    </xf>
    <xf numFmtId="0" fontId="50" fillId="0" borderId="0" xfId="46" applyFont="1" applyAlignment="1" applyProtection="1">
      <alignment vertical="center"/>
      <protection locked="0"/>
    </xf>
    <xf numFmtId="4" fontId="29" fillId="33" borderId="39" xfId="47" applyNumberFormat="1" applyFont="1" applyFill="1" applyBorder="1">
      <alignment/>
      <protection/>
    </xf>
    <xf numFmtId="4" fontId="39" fillId="0" borderId="52" xfId="47" applyNumberFormat="1" applyFont="1" applyBorder="1" applyAlignment="1" applyProtection="1">
      <alignment vertical="center"/>
      <protection locked="0"/>
    </xf>
    <xf numFmtId="4" fontId="40" fillId="0" borderId="53" xfId="47" applyNumberFormat="1" applyFont="1" applyBorder="1" applyProtection="1">
      <alignment/>
      <protection locked="0"/>
    </xf>
    <xf numFmtId="4" fontId="40" fillId="0" borderId="53" xfId="47" applyNumberFormat="1" applyFont="1" applyBorder="1" applyAlignment="1" applyProtection="1">
      <alignment horizontal="center"/>
      <protection locked="0"/>
    </xf>
    <xf numFmtId="4" fontId="33" fillId="0" borderId="53" xfId="47" applyNumberFormat="1" applyFont="1" applyBorder="1" applyAlignment="1" applyProtection="1">
      <alignment horizontal="left"/>
      <protection locked="0"/>
    </xf>
    <xf numFmtId="180" fontId="33" fillId="0" borderId="53" xfId="47" applyNumberFormat="1" applyFont="1" applyBorder="1" applyAlignment="1" applyProtection="1">
      <alignment horizontal="center"/>
      <protection locked="0"/>
    </xf>
    <xf numFmtId="4" fontId="29" fillId="0" borderId="53" xfId="47" applyNumberFormat="1" applyFont="1" applyBorder="1" applyAlignment="1" applyProtection="1">
      <alignment horizontal="center"/>
      <protection locked="0"/>
    </xf>
    <xf numFmtId="4" fontId="33" fillId="0" borderId="53" xfId="47" applyNumberFormat="1" applyFont="1" applyBorder="1" applyAlignment="1" applyProtection="1">
      <alignment horizontal="right"/>
      <protection locked="0"/>
    </xf>
    <xf numFmtId="4" fontId="29" fillId="0" borderId="54" xfId="47" applyNumberFormat="1" applyFont="1" applyBorder="1">
      <alignment/>
      <protection/>
    </xf>
    <xf numFmtId="0" fontId="50" fillId="0" borderId="55" xfId="46" applyFont="1" applyBorder="1" applyAlignment="1" applyProtection="1">
      <alignment horizontal="left" vertical="center"/>
      <protection locked="0"/>
    </xf>
    <xf numFmtId="0" fontId="50" fillId="0" borderId="56" xfId="46" applyFont="1" applyBorder="1" applyAlignment="1" applyProtection="1">
      <alignment vertical="center"/>
      <protection locked="0"/>
    </xf>
    <xf numFmtId="0" fontId="65" fillId="0" borderId="57" xfId="46" applyFont="1" applyBorder="1" applyAlignment="1">
      <alignment horizontal="left" vertical="center"/>
      <protection/>
    </xf>
    <xf numFmtId="0" fontId="72" fillId="0" borderId="58" xfId="46" applyFont="1" applyBorder="1" applyAlignment="1">
      <alignment horizontal="left" vertical="center" wrapText="1"/>
      <protection/>
    </xf>
    <xf numFmtId="0" fontId="65" fillId="0" borderId="59" xfId="46" applyFont="1" applyBorder="1" applyAlignment="1" applyProtection="1">
      <alignment horizontal="center" vertical="center" wrapText="1"/>
      <protection locked="0"/>
    </xf>
    <xf numFmtId="0" fontId="65" fillId="0" borderId="60" xfId="46" applyFont="1" applyBorder="1" applyAlignment="1" applyProtection="1">
      <alignment horizontal="center" vertical="center" wrapText="1"/>
      <protection locked="0"/>
    </xf>
    <xf numFmtId="0" fontId="65" fillId="0" borderId="61" xfId="46" applyFont="1" applyBorder="1" applyAlignment="1" applyProtection="1">
      <alignment horizontal="center" vertical="center" wrapText="1"/>
      <protection locked="0"/>
    </xf>
    <xf numFmtId="0" fontId="50" fillId="0" borderId="42" xfId="46" applyFont="1" applyBorder="1" applyAlignment="1">
      <alignment horizontal="left" vertical="center"/>
      <protection/>
    </xf>
    <xf numFmtId="0" fontId="71" fillId="0" borderId="0" xfId="46" applyFont="1" applyAlignment="1">
      <alignment horizontal="left" vertical="center" wrapText="1"/>
      <protection/>
    </xf>
    <xf numFmtId="177" fontId="50" fillId="0" borderId="62" xfId="62" applyFont="1" applyFill="1" applyBorder="1" applyAlignment="1" applyProtection="1">
      <alignment horizontal="left" vertical="center"/>
      <protection locked="0"/>
    </xf>
    <xf numFmtId="177" fontId="50" fillId="0" borderId="45" xfId="62" applyFont="1" applyFill="1" applyBorder="1" applyAlignment="1" applyProtection="1">
      <alignment horizontal="left" vertical="center"/>
      <protection locked="0"/>
    </xf>
    <xf numFmtId="177" fontId="50" fillId="0" borderId="63" xfId="62" applyFont="1" applyFill="1" applyBorder="1" applyAlignment="1" applyProtection="1">
      <alignment horizontal="left" vertical="center"/>
      <protection locked="0"/>
    </xf>
    <xf numFmtId="177" fontId="50" fillId="0" borderId="64" xfId="62" applyFont="1" applyFill="1" applyBorder="1" applyAlignment="1" applyProtection="1">
      <alignment horizontal="left" vertical="center"/>
      <protection locked="0"/>
    </xf>
    <xf numFmtId="0" fontId="65" fillId="33" borderId="57" xfId="46" applyFont="1" applyFill="1" applyBorder="1" applyAlignment="1">
      <alignment horizontal="left" vertical="center"/>
      <protection/>
    </xf>
    <xf numFmtId="0" fontId="72" fillId="33" borderId="58" xfId="46" applyFont="1" applyFill="1" applyBorder="1" applyAlignment="1">
      <alignment horizontal="right" vertical="center" wrapText="1"/>
      <protection/>
    </xf>
    <xf numFmtId="184" fontId="65" fillId="33" borderId="60" xfId="46" applyNumberFormat="1" applyFont="1" applyFill="1" applyBorder="1" applyAlignment="1" applyProtection="1">
      <alignment vertical="center"/>
      <protection locked="0"/>
    </xf>
    <xf numFmtId="184" fontId="65" fillId="33" borderId="65" xfId="46" applyNumberFormat="1" applyFont="1" applyFill="1" applyBorder="1" applyAlignment="1" applyProtection="1">
      <alignment vertical="center"/>
      <protection locked="0"/>
    </xf>
    <xf numFmtId="0" fontId="65" fillId="0" borderId="59" xfId="46" applyFont="1" applyBorder="1" applyAlignment="1" applyProtection="1">
      <alignment vertical="center"/>
      <protection locked="0"/>
    </xf>
    <xf numFmtId="0" fontId="65" fillId="0" borderId="45" xfId="46" applyFont="1" applyBorder="1" applyAlignment="1" applyProtection="1">
      <alignment vertical="center"/>
      <protection locked="0"/>
    </xf>
    <xf numFmtId="184" fontId="50" fillId="0" borderId="45" xfId="46" applyNumberFormat="1" applyFont="1" applyBorder="1" applyAlignment="1" applyProtection="1">
      <alignment horizontal="left" vertical="center"/>
      <protection locked="0"/>
    </xf>
    <xf numFmtId="0" fontId="50" fillId="33" borderId="57" xfId="46" applyFont="1" applyFill="1" applyBorder="1" applyAlignment="1">
      <alignment horizontal="left" vertical="center"/>
      <protection/>
    </xf>
    <xf numFmtId="184" fontId="50" fillId="33" borderId="66" xfId="46" applyNumberFormat="1" applyFont="1" applyFill="1" applyBorder="1" applyAlignment="1" applyProtection="1">
      <alignment vertical="center"/>
      <protection locked="0"/>
    </xf>
    <xf numFmtId="184" fontId="50" fillId="33" borderId="65" xfId="46" applyNumberFormat="1" applyFont="1" applyFill="1" applyBorder="1" applyAlignment="1" applyProtection="1">
      <alignment vertical="center"/>
      <protection locked="0"/>
    </xf>
    <xf numFmtId="0" fontId="50" fillId="34" borderId="57" xfId="46" applyFont="1" applyFill="1" applyBorder="1" applyAlignment="1">
      <alignment horizontal="left" vertical="center"/>
      <protection/>
    </xf>
    <xf numFmtId="0" fontId="65" fillId="34" borderId="58" xfId="46" applyFont="1" applyFill="1" applyBorder="1" applyAlignment="1">
      <alignment horizontal="center" vertical="center"/>
      <protection/>
    </xf>
    <xf numFmtId="184" fontId="65" fillId="34" borderId="66" xfId="46" applyNumberFormat="1" applyFont="1" applyFill="1" applyBorder="1" applyAlignment="1" applyProtection="1">
      <alignment vertical="center"/>
      <protection locked="0"/>
    </xf>
    <xf numFmtId="184" fontId="65" fillId="34" borderId="65" xfId="46" applyNumberFormat="1" applyFont="1" applyFill="1" applyBorder="1" applyAlignment="1" applyProtection="1">
      <alignment vertical="center"/>
      <protection locked="0"/>
    </xf>
    <xf numFmtId="0" fontId="50" fillId="34" borderId="57" xfId="46" applyFont="1" applyFill="1" applyBorder="1" applyAlignment="1">
      <alignment vertical="center"/>
      <protection/>
    </xf>
    <xf numFmtId="184" fontId="50" fillId="34" borderId="66" xfId="46" applyNumberFormat="1" applyFont="1" applyFill="1" applyBorder="1" applyAlignment="1">
      <alignment vertical="center"/>
      <protection/>
    </xf>
    <xf numFmtId="184" fontId="50" fillId="34" borderId="65" xfId="46" applyNumberFormat="1" applyFont="1" applyFill="1" applyBorder="1" applyAlignment="1">
      <alignment vertical="center"/>
      <protection/>
    </xf>
    <xf numFmtId="0" fontId="50" fillId="0" borderId="42" xfId="46" applyFont="1" applyBorder="1" applyAlignment="1">
      <alignment vertical="center"/>
      <protection/>
    </xf>
    <xf numFmtId="0" fontId="50" fillId="0" borderId="0" xfId="46" applyFont="1" applyAlignment="1">
      <alignment horizontal="left" vertical="center"/>
      <protection/>
    </xf>
    <xf numFmtId="0" fontId="50" fillId="0" borderId="0" xfId="46" applyFont="1" applyAlignment="1">
      <alignment vertical="center"/>
      <protection/>
    </xf>
    <xf numFmtId="0" fontId="50" fillId="0" borderId="45" xfId="46" applyFont="1" applyBorder="1" applyAlignment="1">
      <alignment vertical="center"/>
      <protection/>
    </xf>
    <xf numFmtId="0" fontId="65" fillId="0" borderId="0" xfId="46" applyFont="1" applyAlignment="1">
      <alignment horizontal="center" vertical="center"/>
      <protection/>
    </xf>
    <xf numFmtId="0" fontId="50" fillId="0" borderId="59" xfId="46" applyFont="1" applyBorder="1" applyAlignment="1" applyProtection="1">
      <alignment vertical="center"/>
      <protection locked="0"/>
    </xf>
    <xf numFmtId="0" fontId="50" fillId="0" borderId="45" xfId="46" applyFont="1" applyBorder="1" applyAlignment="1" applyProtection="1">
      <alignment vertical="center"/>
      <protection locked="0"/>
    </xf>
    <xf numFmtId="184" fontId="50" fillId="33" borderId="66" xfId="46" applyNumberFormat="1" applyFont="1" applyFill="1" applyBorder="1" applyAlignment="1">
      <alignment vertical="center"/>
      <protection/>
    </xf>
    <xf numFmtId="184" fontId="50" fillId="33" borderId="65" xfId="46" applyNumberFormat="1" applyFont="1" applyFill="1" applyBorder="1" applyAlignment="1">
      <alignment vertical="center"/>
      <protection/>
    </xf>
    <xf numFmtId="0" fontId="72" fillId="0" borderId="0" xfId="46" applyFont="1" applyAlignment="1">
      <alignment horizontal="right" vertical="center" wrapText="1"/>
      <protection/>
    </xf>
    <xf numFmtId="0" fontId="50" fillId="34" borderId="67" xfId="46" applyFont="1" applyFill="1" applyBorder="1" applyAlignment="1" applyProtection="1">
      <alignment horizontal="left" vertical="center"/>
      <protection locked="0"/>
    </xf>
    <xf numFmtId="0" fontId="65" fillId="34" borderId="68" xfId="46" applyFont="1" applyFill="1" applyBorder="1" applyAlignment="1">
      <alignment horizontal="center" vertical="center"/>
      <protection/>
    </xf>
    <xf numFmtId="184" fontId="50" fillId="34" borderId="69" xfId="46" applyNumberFormat="1" applyFont="1" applyFill="1" applyBorder="1" applyAlignment="1">
      <alignment vertical="center"/>
      <protection/>
    </xf>
    <xf numFmtId="184" fontId="50" fillId="34" borderId="70" xfId="46" applyNumberFormat="1" applyFont="1" applyFill="1" applyBorder="1" applyAlignment="1">
      <alignment vertical="center"/>
      <protection/>
    </xf>
    <xf numFmtId="0" fontId="50" fillId="0" borderId="0" xfId="46" applyFont="1" applyAlignment="1" applyProtection="1">
      <alignment horizontal="left" vertical="center"/>
      <protection locked="0"/>
    </xf>
    <xf numFmtId="0" fontId="57" fillId="0" borderId="0" xfId="46" applyProtection="1">
      <alignment/>
      <protection locked="0"/>
    </xf>
    <xf numFmtId="0" fontId="71" fillId="0" borderId="71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3" fillId="39" borderId="72" xfId="0" applyFont="1" applyFill="1" applyBorder="1" applyAlignment="1">
      <alignment horizontal="left" vertical="center" wrapText="1"/>
    </xf>
    <xf numFmtId="0" fontId="73" fillId="39" borderId="73" xfId="0" applyFont="1" applyFill="1" applyBorder="1" applyAlignment="1">
      <alignment horizontal="left" vertical="center" wrapText="1"/>
    </xf>
    <xf numFmtId="0" fontId="73" fillId="39" borderId="73" xfId="0" applyFont="1" applyFill="1" applyBorder="1" applyAlignment="1">
      <alignment vertical="center" wrapText="1"/>
    </xf>
    <xf numFmtId="0" fontId="73" fillId="39" borderId="74" xfId="0" applyFont="1" applyFill="1" applyBorder="1" applyAlignment="1">
      <alignment horizontal="left" vertical="center" wrapText="1"/>
    </xf>
    <xf numFmtId="0" fontId="71" fillId="0" borderId="75" xfId="0" applyFont="1" applyBorder="1" applyAlignment="1">
      <alignment horizontal="left" vertical="center" wrapText="1"/>
    </xf>
    <xf numFmtId="0" fontId="71" fillId="34" borderId="76" xfId="0" applyFont="1" applyFill="1" applyBorder="1" applyAlignment="1" applyProtection="1">
      <alignment horizontal="left" vertical="center" wrapText="1"/>
      <protection locked="0"/>
    </xf>
    <xf numFmtId="0" fontId="71" fillId="0" borderId="28" xfId="0" applyFont="1" applyBorder="1" applyAlignment="1" applyProtection="1">
      <alignment horizontal="left" vertical="center" wrapText="1"/>
      <protection locked="0"/>
    </xf>
    <xf numFmtId="185" fontId="71" fillId="0" borderId="28" xfId="62" applyNumberFormat="1" applyFont="1" applyFill="1" applyBorder="1" applyAlignment="1" applyProtection="1">
      <alignment horizontal="left" vertical="center" wrapText="1"/>
      <protection locked="0"/>
    </xf>
    <xf numFmtId="0" fontId="71" fillId="0" borderId="77" xfId="0" applyFont="1" applyBorder="1" applyAlignment="1" applyProtection="1">
      <alignment horizontal="left" vertical="center" wrapText="1"/>
      <protection locked="0"/>
    </xf>
    <xf numFmtId="0" fontId="71" fillId="0" borderId="78" xfId="0" applyFont="1" applyBorder="1" applyAlignment="1">
      <alignment horizontal="left" vertical="center" wrapText="1"/>
    </xf>
    <xf numFmtId="0" fontId="71" fillId="34" borderId="79" xfId="0" applyFont="1" applyFill="1" applyBorder="1" applyAlignment="1" applyProtection="1">
      <alignment horizontal="left" vertical="center" wrapText="1"/>
      <protection locked="0"/>
    </xf>
    <xf numFmtId="0" fontId="71" fillId="34" borderId="80" xfId="0" applyFont="1" applyFill="1" applyBorder="1" applyAlignment="1" applyProtection="1">
      <alignment horizontal="left" vertical="center" wrapText="1"/>
      <protection locked="0"/>
    </xf>
    <xf numFmtId="0" fontId="73" fillId="39" borderId="78" xfId="0" applyFont="1" applyFill="1" applyBorder="1" applyAlignment="1">
      <alignment horizontal="left" vertical="center" wrapText="1"/>
    </xf>
    <xf numFmtId="0" fontId="73" fillId="39" borderId="28" xfId="0" applyFont="1" applyFill="1" applyBorder="1" applyAlignment="1" applyProtection="1">
      <alignment horizontal="left" vertical="center" wrapText="1"/>
      <protection locked="0"/>
    </xf>
    <xf numFmtId="0" fontId="73" fillId="39" borderId="28" xfId="0" applyFont="1" applyFill="1" applyBorder="1" applyAlignment="1" applyProtection="1">
      <alignment vertical="center" wrapText="1"/>
      <protection locked="0"/>
    </xf>
    <xf numFmtId="0" fontId="73" fillId="39" borderId="77" xfId="0" applyFont="1" applyFill="1" applyBorder="1" applyAlignment="1" applyProtection="1">
      <alignment horizontal="left" vertical="center" wrapText="1"/>
      <protection locked="0"/>
    </xf>
    <xf numFmtId="177" fontId="71" fillId="0" borderId="28" xfId="62" applyFont="1" applyFill="1" applyBorder="1" applyAlignment="1" applyProtection="1">
      <alignment horizontal="left" vertical="center" wrapText="1"/>
      <protection locked="0"/>
    </xf>
    <xf numFmtId="0" fontId="71" fillId="0" borderId="76" xfId="0" applyFont="1" applyBorder="1" applyAlignment="1" applyProtection="1">
      <alignment horizontal="left" vertical="center" wrapText="1"/>
      <protection locked="0"/>
    </xf>
    <xf numFmtId="177" fontId="71" fillId="0" borderId="76" xfId="62" applyFont="1" applyFill="1" applyBorder="1" applyAlignment="1" applyProtection="1">
      <alignment horizontal="left" vertical="center" wrapText="1"/>
      <protection locked="0"/>
    </xf>
    <xf numFmtId="0" fontId="71" fillId="0" borderId="81" xfId="0" applyFont="1" applyBorder="1" applyAlignment="1" applyProtection="1">
      <alignment horizontal="left" vertical="center" wrapText="1"/>
      <protection locked="0"/>
    </xf>
    <xf numFmtId="0" fontId="73" fillId="39" borderId="82" xfId="0" applyFont="1" applyFill="1" applyBorder="1" applyAlignment="1">
      <alignment horizontal="left" vertical="center" wrapText="1"/>
    </xf>
    <xf numFmtId="0" fontId="71" fillId="34" borderId="0" xfId="0" applyFont="1" applyFill="1" applyAlignment="1" applyProtection="1">
      <alignment horizontal="left" vertical="center" wrapText="1"/>
      <protection locked="0"/>
    </xf>
    <xf numFmtId="177" fontId="71" fillId="0" borderId="28" xfId="62" applyFont="1" applyFill="1" applyBorder="1" applyAlignment="1" applyProtection="1">
      <alignment horizontal="left" vertical="center"/>
      <protection locked="0"/>
    </xf>
    <xf numFmtId="0" fontId="73" fillId="39" borderId="80" xfId="0" applyFont="1" applyFill="1" applyBorder="1" applyAlignment="1" applyProtection="1">
      <alignment horizontal="left" vertical="center" wrapText="1"/>
      <protection locked="0"/>
    </xf>
    <xf numFmtId="0" fontId="73" fillId="39" borderId="80" xfId="0" applyFont="1" applyFill="1" applyBorder="1" applyAlignment="1" applyProtection="1">
      <alignment vertical="center" wrapText="1"/>
      <protection locked="0"/>
    </xf>
    <xf numFmtId="0" fontId="73" fillId="39" borderId="83" xfId="0" applyFont="1" applyFill="1" applyBorder="1" applyAlignment="1" applyProtection="1">
      <alignment horizontal="left" vertical="center" wrapText="1"/>
      <protection locked="0"/>
    </xf>
    <xf numFmtId="0" fontId="71" fillId="0" borderId="82" xfId="0" applyFont="1" applyBorder="1" applyAlignment="1">
      <alignment horizontal="left" vertical="center" wrapText="1"/>
    </xf>
    <xf numFmtId="0" fontId="74" fillId="39" borderId="28" xfId="0" applyFont="1" applyFill="1" applyBorder="1" applyAlignment="1" applyProtection="1">
      <alignment horizontal="left" vertical="center" wrapText="1"/>
      <protection locked="0"/>
    </xf>
    <xf numFmtId="0" fontId="74" fillId="0" borderId="28" xfId="0" applyFont="1" applyBorder="1" applyAlignment="1" applyProtection="1">
      <alignment horizontal="left" vertical="center" wrapText="1"/>
      <protection locked="0"/>
    </xf>
    <xf numFmtId="0" fontId="74" fillId="0" borderId="77" xfId="0" applyFont="1" applyBorder="1" applyAlignment="1" applyProtection="1">
      <alignment horizontal="left" vertical="center" wrapText="1"/>
      <protection locked="0"/>
    </xf>
    <xf numFmtId="177" fontId="72" fillId="0" borderId="28" xfId="62" applyFont="1" applyFill="1" applyBorder="1" applyAlignment="1" applyProtection="1">
      <alignment horizontal="left" vertical="center" wrapText="1"/>
      <protection locked="0"/>
    </xf>
    <xf numFmtId="0" fontId="71" fillId="0" borderId="84" xfId="0" applyFont="1" applyBorder="1" applyAlignment="1">
      <alignment horizontal="left" vertical="center" wrapText="1"/>
    </xf>
    <xf numFmtId="0" fontId="71" fillId="0" borderId="85" xfId="0" applyFont="1" applyBorder="1" applyAlignment="1" applyProtection="1">
      <alignment horizontal="left" vertical="center" wrapText="1"/>
      <protection locked="0"/>
    </xf>
    <xf numFmtId="177" fontId="71" fillId="0" borderId="85" xfId="62" applyFont="1" applyFill="1" applyBorder="1" applyAlignment="1" applyProtection="1">
      <alignment horizontal="left" vertical="center" wrapText="1"/>
      <protection locked="0"/>
    </xf>
    <xf numFmtId="0" fontId="71" fillId="0" borderId="86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left" vertical="center"/>
      <protection locked="0"/>
    </xf>
    <xf numFmtId="0" fontId="72" fillId="0" borderId="80" xfId="0" applyFont="1" applyBorder="1" applyAlignment="1">
      <alignment horizontal="left" vertical="center"/>
    </xf>
    <xf numFmtId="177" fontId="72" fillId="0" borderId="80" xfId="62" applyFont="1" applyFill="1" applyBorder="1" applyAlignment="1" applyProtection="1">
      <alignment horizontal="left" vertical="center"/>
      <protection/>
    </xf>
    <xf numFmtId="0" fontId="71" fillId="0" borderId="21" xfId="0" applyFont="1" applyBorder="1" applyAlignment="1" applyProtection="1">
      <alignment horizontal="left" vertical="center"/>
      <protection locked="0"/>
    </xf>
    <xf numFmtId="0" fontId="72" fillId="0" borderId="28" xfId="0" applyFont="1" applyBorder="1" applyAlignment="1" applyProtection="1">
      <alignment horizontal="left" vertical="center"/>
      <protection locked="0"/>
    </xf>
    <xf numFmtId="177" fontId="72" fillId="0" borderId="28" xfId="62" applyFont="1" applyFill="1" applyBorder="1" applyAlignment="1" applyProtection="1">
      <alignment horizontal="left" vertical="center"/>
      <protection locked="0"/>
    </xf>
    <xf numFmtId="0" fontId="71" fillId="0" borderId="87" xfId="0" applyFont="1" applyBorder="1" applyAlignment="1">
      <alignment horizontal="left" vertical="center"/>
    </xf>
    <xf numFmtId="0" fontId="71" fillId="0" borderId="88" xfId="0" applyFont="1" applyBorder="1" applyAlignment="1" applyProtection="1">
      <alignment horizontal="left" vertical="center"/>
      <protection locked="0"/>
    </xf>
    <xf numFmtId="0" fontId="72" fillId="0" borderId="85" xfId="0" applyFont="1" applyBorder="1" applyAlignment="1">
      <alignment horizontal="left" vertical="center"/>
    </xf>
    <xf numFmtId="177" fontId="72" fillId="0" borderId="85" xfId="62" applyFont="1" applyFill="1" applyBorder="1" applyAlignment="1" applyProtection="1">
      <alignment horizontal="left" vertical="center"/>
      <protection/>
    </xf>
    <xf numFmtId="0" fontId="72" fillId="0" borderId="89" xfId="62" applyNumberFormat="1" applyFont="1" applyFill="1" applyBorder="1" applyAlignment="1" applyProtection="1">
      <alignment horizontal="left" vertical="center"/>
      <protection/>
    </xf>
    <xf numFmtId="0" fontId="75" fillId="39" borderId="90" xfId="0" applyFont="1" applyFill="1" applyBorder="1" applyAlignment="1">
      <alignment horizontal="center" vertical="center" wrapText="1"/>
    </xf>
    <xf numFmtId="0" fontId="75" fillId="39" borderId="29" xfId="0" applyFont="1" applyFill="1" applyBorder="1" applyAlignment="1">
      <alignment horizontal="center" vertical="center" wrapText="1"/>
    </xf>
    <xf numFmtId="0" fontId="75" fillId="39" borderId="30" xfId="0" applyFont="1" applyFill="1" applyBorder="1" applyAlignment="1">
      <alignment horizontal="center" vertical="center" wrapText="1"/>
    </xf>
    <xf numFmtId="0" fontId="76" fillId="39" borderId="90" xfId="0" applyFont="1" applyFill="1" applyBorder="1" applyAlignment="1">
      <alignment horizontal="center" vertical="center" wrapText="1"/>
    </xf>
    <xf numFmtId="0" fontId="76" fillId="39" borderId="29" xfId="0" applyFont="1" applyFill="1" applyBorder="1" applyAlignment="1">
      <alignment horizontal="center" vertical="center" wrapText="1"/>
    </xf>
    <xf numFmtId="0" fontId="76" fillId="39" borderId="3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91" xfId="0" applyFont="1" applyBorder="1" applyAlignment="1" applyProtection="1">
      <alignment horizontal="center" vertical="center" wrapText="1"/>
      <protection locked="0"/>
    </xf>
    <xf numFmtId="0" fontId="69" fillId="0" borderId="29" xfId="0" applyFont="1" applyBorder="1" applyAlignment="1" applyProtection="1">
      <alignment horizontal="center" vertical="center" wrapText="1"/>
      <protection locked="0"/>
    </xf>
    <xf numFmtId="0" fontId="69" fillId="0" borderId="30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69" fillId="0" borderId="92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 applyProtection="1">
      <alignment horizontal="center" vertical="center" wrapText="1"/>
      <protection locked="0"/>
    </xf>
    <xf numFmtId="0" fontId="69" fillId="0" borderId="93" xfId="0" applyFont="1" applyBorder="1" applyAlignment="1" applyProtection="1">
      <alignment horizontal="center" vertical="center" wrapText="1"/>
      <protection locked="0"/>
    </xf>
    <xf numFmtId="0" fontId="69" fillId="0" borderId="94" xfId="0" applyFont="1" applyBorder="1" applyAlignment="1" applyProtection="1">
      <alignment horizontal="center" vertical="center" wrapText="1"/>
      <protection locked="0"/>
    </xf>
    <xf numFmtId="0" fontId="69" fillId="0" borderId="95" xfId="0" applyFont="1" applyBorder="1" applyAlignment="1" applyProtection="1">
      <alignment horizontal="center" vertical="center" wrapText="1"/>
      <protection locked="0"/>
    </xf>
    <xf numFmtId="14" fontId="69" fillId="0" borderId="15" xfId="0" applyNumberFormat="1" applyFont="1" applyBorder="1" applyAlignment="1" applyProtection="1">
      <alignment horizontal="center" vertical="center" wrapText="1"/>
      <protection locked="0"/>
    </xf>
    <xf numFmtId="14" fontId="69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>
      <alignment horizontal="left" vertical="center" wrapText="1"/>
    </xf>
    <xf numFmtId="0" fontId="69" fillId="33" borderId="92" xfId="0" applyFont="1" applyFill="1" applyBorder="1" applyAlignment="1">
      <alignment horizontal="left" vertical="center" wrapText="1"/>
    </xf>
    <xf numFmtId="49" fontId="69" fillId="0" borderId="15" xfId="0" applyNumberFormat="1" applyFont="1" applyBorder="1" applyAlignment="1" applyProtection="1">
      <alignment horizontal="center" vertical="center" wrapText="1"/>
      <protection locked="0"/>
    </xf>
    <xf numFmtId="49" fontId="69" fillId="0" borderId="92" xfId="0" applyNumberFormat="1" applyFont="1" applyBorder="1" applyAlignment="1" applyProtection="1">
      <alignment horizontal="center" vertical="center" wrapText="1"/>
      <protection locked="0"/>
    </xf>
    <xf numFmtId="49" fontId="69" fillId="0" borderId="16" xfId="0" applyNumberFormat="1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 vertical="center" wrapText="1"/>
    </xf>
    <xf numFmtId="0" fontId="69" fillId="0" borderId="15" xfId="0" applyFont="1" applyBorder="1" applyAlignment="1" applyProtection="1">
      <alignment horizontal="left" vertical="center" wrapText="1"/>
      <protection locked="0"/>
    </xf>
    <xf numFmtId="0" fontId="69" fillId="0" borderId="92" xfId="0" applyFont="1" applyBorder="1" applyAlignment="1" applyProtection="1">
      <alignment horizontal="left" vertical="center" wrapText="1"/>
      <protection locked="0"/>
    </xf>
    <xf numFmtId="0" fontId="69" fillId="0" borderId="96" xfId="0" applyFont="1" applyBorder="1" applyAlignment="1" applyProtection="1">
      <alignment horizontal="left" vertical="center" wrapText="1"/>
      <protection locked="0"/>
    </xf>
    <xf numFmtId="0" fontId="69" fillId="0" borderId="96" xfId="0" applyFont="1" applyBorder="1" applyAlignment="1" applyProtection="1">
      <alignment horizontal="center" vertical="center" wrapText="1"/>
      <protection locked="0"/>
    </xf>
    <xf numFmtId="0" fontId="69" fillId="33" borderId="16" xfId="0" applyFont="1" applyFill="1" applyBorder="1" applyAlignment="1">
      <alignment horizontal="left" vertical="center" wrapText="1"/>
    </xf>
    <xf numFmtId="0" fontId="77" fillId="0" borderId="15" xfId="0" applyFont="1" applyBorder="1" applyAlignment="1" applyProtection="1">
      <alignment horizontal="left" vertical="center" wrapText="1"/>
      <protection locked="0"/>
    </xf>
    <xf numFmtId="0" fontId="77" fillId="0" borderId="92" xfId="0" applyFont="1" applyBorder="1" applyAlignment="1" applyProtection="1">
      <alignment horizontal="left" vertical="center" wrapText="1"/>
      <protection locked="0"/>
    </xf>
    <xf numFmtId="0" fontId="77" fillId="0" borderId="96" xfId="0" applyFont="1" applyBorder="1" applyAlignment="1" applyProtection="1">
      <alignment horizontal="left" vertical="center" wrapText="1"/>
      <protection locked="0"/>
    </xf>
    <xf numFmtId="0" fontId="76" fillId="39" borderId="93" xfId="0" applyFont="1" applyFill="1" applyBorder="1" applyAlignment="1">
      <alignment horizontal="center" vertical="center" wrapText="1"/>
    </xf>
    <xf numFmtId="0" fontId="76" fillId="39" borderId="94" xfId="0" applyFont="1" applyFill="1" applyBorder="1" applyAlignment="1">
      <alignment horizontal="center" vertical="center" wrapText="1"/>
    </xf>
    <xf numFmtId="0" fontId="76" fillId="39" borderId="95" xfId="0" applyFont="1" applyFill="1" applyBorder="1" applyAlignment="1">
      <alignment horizontal="center" vertical="center" wrapText="1"/>
    </xf>
    <xf numFmtId="0" fontId="69" fillId="39" borderId="90" xfId="0" applyFont="1" applyFill="1" applyBorder="1" applyAlignment="1">
      <alignment vertical="center" wrapText="1"/>
    </xf>
    <xf numFmtId="0" fontId="69" fillId="39" borderId="29" xfId="0" applyFont="1" applyFill="1" applyBorder="1" applyAlignment="1">
      <alignment vertical="center" wrapText="1"/>
    </xf>
    <xf numFmtId="0" fontId="69" fillId="39" borderId="30" xfId="0" applyFont="1" applyFill="1" applyBorder="1" applyAlignment="1">
      <alignment vertical="center" wrapText="1"/>
    </xf>
    <xf numFmtId="0" fontId="69" fillId="0" borderId="14" xfId="0" applyFont="1" applyBorder="1" applyAlignment="1" applyProtection="1">
      <alignment vertical="center" wrapText="1"/>
      <protection locked="0"/>
    </xf>
    <xf numFmtId="0" fontId="69" fillId="0" borderId="23" xfId="0" applyFont="1" applyBorder="1" applyAlignment="1" applyProtection="1">
      <alignment vertical="center" wrapText="1"/>
      <protection locked="0"/>
    </xf>
    <xf numFmtId="0" fontId="69" fillId="0" borderId="17" xfId="0" applyFont="1" applyBorder="1" applyAlignment="1" applyProtection="1">
      <alignment vertical="center" wrapText="1"/>
      <protection locked="0"/>
    </xf>
    <xf numFmtId="0" fontId="69" fillId="0" borderId="15" xfId="0" applyFont="1" applyBorder="1" applyAlignment="1" applyProtection="1">
      <alignment vertical="center" wrapText="1"/>
      <protection locked="0"/>
    </xf>
    <xf numFmtId="0" fontId="69" fillId="0" borderId="92" xfId="0" applyFont="1" applyBorder="1" applyAlignment="1" applyProtection="1">
      <alignment vertical="center" wrapText="1"/>
      <protection locked="0"/>
    </xf>
    <xf numFmtId="0" fontId="69" fillId="0" borderId="16" xfId="0" applyFont="1" applyBorder="1" applyAlignment="1" applyProtection="1">
      <alignment vertical="center" wrapText="1"/>
      <protection locked="0"/>
    </xf>
    <xf numFmtId="0" fontId="69" fillId="33" borderId="15" xfId="0" applyFont="1" applyFill="1" applyBorder="1" applyAlignment="1">
      <alignment vertical="center" wrapText="1"/>
    </xf>
    <xf numFmtId="0" fontId="69" fillId="33" borderId="16" xfId="0" applyFont="1" applyFill="1" applyBorder="1" applyAlignment="1">
      <alignment vertical="center" wrapText="1"/>
    </xf>
    <xf numFmtId="0" fontId="69" fillId="33" borderId="14" xfId="0" applyFont="1" applyFill="1" applyBorder="1" applyAlignment="1">
      <alignment vertical="center" wrapText="1"/>
    </xf>
    <xf numFmtId="0" fontId="69" fillId="33" borderId="17" xfId="0" applyFont="1" applyFill="1" applyBorder="1" applyAlignment="1">
      <alignment vertical="center" wrapText="1"/>
    </xf>
    <xf numFmtId="177" fontId="69" fillId="0" borderId="92" xfId="62" applyFont="1" applyBorder="1" applyAlignment="1" applyProtection="1">
      <alignment horizontal="center" vertical="center" wrapText="1"/>
      <protection locked="0"/>
    </xf>
    <xf numFmtId="177" fontId="69" fillId="0" borderId="16" xfId="62" applyFont="1" applyBorder="1" applyAlignment="1" applyProtection="1">
      <alignment horizontal="center" vertical="center" wrapText="1"/>
      <protection locked="0"/>
    </xf>
    <xf numFmtId="0" fontId="78" fillId="33" borderId="15" xfId="0" applyFont="1" applyFill="1" applyBorder="1" applyAlignment="1">
      <alignment vertical="center" wrapText="1"/>
    </xf>
    <xf numFmtId="0" fontId="78" fillId="33" borderId="92" xfId="0" applyFont="1" applyFill="1" applyBorder="1" applyAlignment="1">
      <alignment vertical="center" wrapText="1"/>
    </xf>
    <xf numFmtId="0" fontId="78" fillId="33" borderId="16" xfId="0" applyFont="1" applyFill="1" applyBorder="1" applyAlignment="1">
      <alignment vertical="center" wrapText="1"/>
    </xf>
    <xf numFmtId="0" fontId="69" fillId="39" borderId="97" xfId="0" applyFont="1" applyFill="1" applyBorder="1" applyAlignment="1">
      <alignment horizontal="left" vertical="center" wrapText="1"/>
    </xf>
    <xf numFmtId="0" fontId="69" fillId="39" borderId="0" xfId="0" applyFont="1" applyFill="1" applyAlignment="1">
      <alignment horizontal="left" vertical="center" wrapText="1"/>
    </xf>
    <xf numFmtId="0" fontId="69" fillId="33" borderId="14" xfId="0" applyFont="1" applyFill="1" applyBorder="1" applyAlignment="1">
      <alignment horizontal="left" vertical="center" wrapText="1"/>
    </xf>
    <xf numFmtId="0" fontId="69" fillId="33" borderId="17" xfId="0" applyFont="1" applyFill="1" applyBorder="1" applyAlignment="1">
      <alignment horizontal="left" vertical="center" wrapText="1"/>
    </xf>
    <xf numFmtId="0" fontId="69" fillId="0" borderId="14" xfId="0" applyFont="1" applyBorder="1" applyAlignment="1" applyProtection="1">
      <alignment horizontal="left" vertical="center" wrapText="1"/>
      <protection locked="0"/>
    </xf>
    <xf numFmtId="0" fontId="69" fillId="0" borderId="23" xfId="0" applyFont="1" applyBorder="1" applyAlignment="1" applyProtection="1">
      <alignment horizontal="left" vertical="center" wrapText="1"/>
      <protection locked="0"/>
    </xf>
    <xf numFmtId="0" fontId="69" fillId="0" borderId="17" xfId="0" applyFont="1" applyBorder="1" applyAlignment="1" applyProtection="1">
      <alignment horizontal="left" vertical="center" wrapText="1"/>
      <protection locked="0"/>
    </xf>
    <xf numFmtId="0" fontId="69" fillId="39" borderId="90" xfId="0" applyFont="1" applyFill="1" applyBorder="1" applyAlignment="1">
      <alignment horizontal="left" vertical="center" wrapText="1"/>
    </xf>
    <xf numFmtId="0" fontId="69" fillId="39" borderId="29" xfId="0" applyFont="1" applyFill="1" applyBorder="1" applyAlignment="1">
      <alignment horizontal="left" vertical="center" wrapText="1"/>
    </xf>
    <xf numFmtId="0" fontId="69" fillId="39" borderId="30" xfId="0" applyFont="1" applyFill="1" applyBorder="1" applyAlignment="1">
      <alignment horizontal="left" vertical="center" wrapText="1"/>
    </xf>
    <xf numFmtId="0" fontId="79" fillId="33" borderId="98" xfId="0" applyFont="1" applyFill="1" applyBorder="1" applyAlignment="1">
      <alignment horizontal="right" vertical="center" wrapText="1" indent="1"/>
    </xf>
    <xf numFmtId="0" fontId="79" fillId="33" borderId="99" xfId="0" applyFont="1" applyFill="1" applyBorder="1" applyAlignment="1">
      <alignment horizontal="right" vertical="center" wrapText="1" indent="1"/>
    </xf>
    <xf numFmtId="0" fontId="79" fillId="33" borderId="100" xfId="0" applyFont="1" applyFill="1" applyBorder="1" applyAlignment="1">
      <alignment horizontal="right" vertical="center" wrapText="1" indent="1"/>
    </xf>
    <xf numFmtId="0" fontId="69" fillId="33" borderId="19" xfId="0" applyFont="1" applyFill="1" applyBorder="1" applyAlignment="1">
      <alignment horizontal="left" vertical="center" wrapText="1"/>
    </xf>
    <xf numFmtId="0" fontId="69" fillId="0" borderId="19" xfId="0" applyFont="1" applyBorder="1" applyAlignment="1" applyProtection="1">
      <alignment horizontal="left" vertical="center" wrapText="1"/>
      <protection locked="0"/>
    </xf>
    <xf numFmtId="0" fontId="80" fillId="33" borderId="87" xfId="0" applyFont="1" applyFill="1" applyBorder="1" applyAlignment="1">
      <alignment horizontal="left" vertical="center" wrapText="1" indent="1"/>
    </xf>
    <xf numFmtId="0" fontId="80" fillId="33" borderId="88" xfId="0" applyFont="1" applyFill="1" applyBorder="1" applyAlignment="1">
      <alignment horizontal="left" vertical="center" wrapText="1" indent="1"/>
    </xf>
    <xf numFmtId="0" fontId="80" fillId="33" borderId="89" xfId="0" applyFont="1" applyFill="1" applyBorder="1" applyAlignment="1">
      <alignment horizontal="left" vertical="center" wrapText="1" indent="1"/>
    </xf>
    <xf numFmtId="44" fontId="69" fillId="33" borderId="29" xfId="0" applyNumberFormat="1" applyFont="1" applyFill="1" applyBorder="1" applyAlignment="1">
      <alignment horizontal="center" vertical="center" wrapText="1"/>
    </xf>
    <xf numFmtId="44" fontId="69" fillId="33" borderId="30" xfId="0" applyNumberFormat="1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right" vertical="center" wrapText="1"/>
    </xf>
    <xf numFmtId="0" fontId="69" fillId="33" borderId="92" xfId="0" applyFont="1" applyFill="1" applyBorder="1" applyAlignment="1">
      <alignment horizontal="right" vertical="center" wrapText="1"/>
    </xf>
    <xf numFmtId="0" fontId="69" fillId="33" borderId="16" xfId="0" applyFont="1" applyFill="1" applyBorder="1" applyAlignment="1">
      <alignment horizontal="right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70" fillId="33" borderId="92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 applyProtection="1">
      <alignment vertical="center" wrapText="1"/>
      <protection locked="0"/>
    </xf>
    <xf numFmtId="0" fontId="78" fillId="33" borderId="92" xfId="0" applyFont="1" applyFill="1" applyBorder="1" applyAlignment="1" applyProtection="1">
      <alignment vertical="center" wrapText="1"/>
      <protection locked="0"/>
    </xf>
    <xf numFmtId="0" fontId="78" fillId="33" borderId="16" xfId="0" applyFont="1" applyFill="1" applyBorder="1" applyAlignment="1" applyProtection="1">
      <alignment vertical="center" wrapText="1"/>
      <protection locked="0"/>
    </xf>
    <xf numFmtId="0" fontId="69" fillId="33" borderId="90" xfId="0" applyFont="1" applyFill="1" applyBorder="1" applyAlignment="1">
      <alignment horizontal="left" vertical="center" wrapText="1"/>
    </xf>
    <xf numFmtId="0" fontId="69" fillId="33" borderId="29" xfId="0" applyFont="1" applyFill="1" applyBorder="1" applyAlignment="1">
      <alignment horizontal="left" vertical="center" wrapText="1"/>
    </xf>
    <xf numFmtId="44" fontId="69" fillId="33" borderId="90" xfId="0" applyNumberFormat="1" applyFont="1" applyFill="1" applyBorder="1" applyAlignment="1">
      <alignment horizontal="center" vertical="center" wrapText="1"/>
    </xf>
    <xf numFmtId="9" fontId="69" fillId="33" borderId="29" xfId="50" applyFont="1" applyFill="1" applyBorder="1" applyAlignment="1" applyProtection="1">
      <alignment horizontal="center" vertical="center" wrapText="1"/>
      <protection/>
    </xf>
    <xf numFmtId="9" fontId="69" fillId="33" borderId="30" xfId="50" applyFont="1" applyFill="1" applyBorder="1" applyAlignment="1" applyProtection="1">
      <alignment horizontal="center" vertical="center" wrapText="1"/>
      <protection/>
    </xf>
    <xf numFmtId="0" fontId="78" fillId="40" borderId="19" xfId="0" applyFont="1" applyFill="1" applyBorder="1" applyAlignment="1">
      <alignment horizontal="left" wrapText="1"/>
    </xf>
    <xf numFmtId="0" fontId="69" fillId="40" borderId="101" xfId="0" applyFont="1" applyFill="1" applyBorder="1" applyAlignment="1">
      <alignment horizontal="left" vertical="center" wrapText="1"/>
    </xf>
    <xf numFmtId="0" fontId="69" fillId="40" borderId="102" xfId="0" applyFont="1" applyFill="1" applyBorder="1" applyAlignment="1">
      <alignment horizontal="left" vertical="center" wrapText="1"/>
    </xf>
    <xf numFmtId="0" fontId="69" fillId="40" borderId="103" xfId="0" applyFont="1" applyFill="1" applyBorder="1" applyAlignment="1">
      <alignment horizontal="left" vertical="center" wrapText="1"/>
    </xf>
    <xf numFmtId="9" fontId="69" fillId="0" borderId="18" xfId="0" applyNumberFormat="1" applyFont="1" applyBorder="1" applyAlignment="1" applyProtection="1">
      <alignment horizontal="center" vertical="center" wrapText="1"/>
      <protection locked="0"/>
    </xf>
    <xf numFmtId="9" fontId="69" fillId="0" borderId="104" xfId="0" applyNumberFormat="1" applyFont="1" applyBorder="1" applyAlignment="1" applyProtection="1">
      <alignment horizontal="center" vertical="center" wrapText="1"/>
      <protection locked="0"/>
    </xf>
    <xf numFmtId="9" fontId="69" fillId="0" borderId="20" xfId="0" applyNumberFormat="1" applyFont="1" applyBorder="1" applyAlignment="1" applyProtection="1">
      <alignment horizontal="center" vertical="center" wrapText="1"/>
      <protection locked="0"/>
    </xf>
    <xf numFmtId="0" fontId="69" fillId="40" borderId="101" xfId="0" applyFont="1" applyFill="1" applyBorder="1" applyAlignment="1">
      <alignment horizontal="left" vertical="center" wrapText="1"/>
    </xf>
    <xf numFmtId="0" fontId="69" fillId="40" borderId="102" xfId="0" applyFont="1" applyFill="1" applyBorder="1" applyAlignment="1">
      <alignment horizontal="left" vertical="center" wrapText="1"/>
    </xf>
    <xf numFmtId="0" fontId="69" fillId="40" borderId="103" xfId="0" applyFont="1" applyFill="1" applyBorder="1" applyAlignment="1">
      <alignment horizontal="left" vertical="center" wrapText="1"/>
    </xf>
    <xf numFmtId="0" fontId="78" fillId="40" borderId="19" xfId="0" applyFont="1" applyFill="1" applyBorder="1" applyAlignment="1">
      <alignment horizontal="right" vertical="center" wrapText="1"/>
    </xf>
    <xf numFmtId="0" fontId="78" fillId="40" borderId="105" xfId="0" applyFont="1" applyFill="1" applyBorder="1" applyAlignment="1">
      <alignment horizontal="right" vertical="center" wrapText="1"/>
    </xf>
    <xf numFmtId="0" fontId="78" fillId="40" borderId="106" xfId="0" applyFont="1" applyFill="1" applyBorder="1" applyAlignment="1">
      <alignment horizontal="right" vertical="center" wrapText="1"/>
    </xf>
    <xf numFmtId="0" fontId="69" fillId="33" borderId="107" xfId="0" applyFont="1" applyFill="1" applyBorder="1" applyAlignment="1">
      <alignment horizontal="center" vertical="center" wrapText="1"/>
    </xf>
    <xf numFmtId="0" fontId="69" fillId="33" borderId="108" xfId="0" applyFont="1" applyFill="1" applyBorder="1" applyAlignment="1">
      <alignment horizontal="center" vertical="center" wrapText="1"/>
    </xf>
    <xf numFmtId="0" fontId="69" fillId="33" borderId="109" xfId="0" applyFont="1" applyFill="1" applyBorder="1" applyAlignment="1">
      <alignment horizontal="center" vertical="center" wrapText="1"/>
    </xf>
    <xf numFmtId="0" fontId="69" fillId="33" borderId="110" xfId="0" applyFont="1" applyFill="1" applyBorder="1" applyAlignment="1">
      <alignment horizontal="left" vertical="center" wrapText="1"/>
    </xf>
    <xf numFmtId="0" fontId="69" fillId="0" borderId="19" xfId="0" applyFont="1" applyBorder="1" applyAlignment="1" applyProtection="1">
      <alignment horizontal="center" vertical="center" wrapText="1"/>
      <protection locked="0"/>
    </xf>
    <xf numFmtId="0" fontId="69" fillId="0" borderId="90" xfId="0" applyFont="1" applyBorder="1" applyAlignment="1" applyProtection="1">
      <alignment horizontal="center" vertical="center" wrapText="1"/>
      <protection locked="0"/>
    </xf>
    <xf numFmtId="0" fontId="70" fillId="33" borderId="110" xfId="0" applyFont="1" applyFill="1" applyBorder="1" applyAlignment="1">
      <alignment horizontal="right" vertical="center" wrapText="1"/>
    </xf>
    <xf numFmtId="0" fontId="70" fillId="33" borderId="16" xfId="0" applyFont="1" applyFill="1" applyBorder="1" applyAlignment="1">
      <alignment horizontal="right" vertical="center" wrapText="1"/>
    </xf>
    <xf numFmtId="0" fontId="69" fillId="0" borderId="111" xfId="0" applyFont="1" applyBorder="1" applyAlignment="1" applyProtection="1">
      <alignment horizontal="center" vertical="center" wrapText="1"/>
      <protection locked="0"/>
    </xf>
    <xf numFmtId="0" fontId="69" fillId="0" borderId="112" xfId="0" applyFont="1" applyBorder="1" applyAlignment="1" applyProtection="1">
      <alignment horizontal="center" vertical="center" wrapText="1"/>
      <protection locked="0"/>
    </xf>
    <xf numFmtId="0" fontId="78" fillId="40" borderId="113" xfId="0" applyFont="1" applyFill="1" applyBorder="1" applyAlignment="1">
      <alignment horizontal="left" vertical="center" wrapText="1"/>
    </xf>
    <xf numFmtId="0" fontId="78" fillId="40" borderId="114" xfId="0" applyFont="1" applyFill="1" applyBorder="1" applyAlignment="1">
      <alignment horizontal="left" vertical="center" wrapText="1"/>
    </xf>
    <xf numFmtId="0" fontId="78" fillId="40" borderId="115" xfId="0" applyFont="1" applyFill="1" applyBorder="1" applyAlignment="1">
      <alignment horizontal="left" vertical="center" wrapText="1"/>
    </xf>
    <xf numFmtId="0" fontId="69" fillId="34" borderId="116" xfId="0" applyFont="1" applyFill="1" applyBorder="1" applyAlignment="1">
      <alignment horizontal="center"/>
    </xf>
    <xf numFmtId="0" fontId="69" fillId="34" borderId="117" xfId="0" applyFont="1" applyFill="1" applyBorder="1" applyAlignment="1">
      <alignment horizontal="center"/>
    </xf>
    <xf numFmtId="0" fontId="69" fillId="34" borderId="118" xfId="0" applyFont="1" applyFill="1" applyBorder="1" applyAlignment="1">
      <alignment horizontal="center"/>
    </xf>
    <xf numFmtId="0" fontId="76" fillId="39" borderId="90" xfId="0" applyFont="1" applyFill="1" applyBorder="1" applyAlignment="1" applyProtection="1">
      <alignment horizontal="center" vertical="center" wrapText="1"/>
      <protection locked="0"/>
    </xf>
    <xf numFmtId="0" fontId="76" fillId="39" borderId="29" xfId="0" applyFont="1" applyFill="1" applyBorder="1" applyAlignment="1" applyProtection="1">
      <alignment horizontal="center" vertical="center" wrapText="1"/>
      <protection locked="0"/>
    </xf>
    <xf numFmtId="0" fontId="76" fillId="39" borderId="30" xfId="0" applyFont="1" applyFill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 applyProtection="1">
      <alignment horizontal="left" vertical="center" wrapText="1"/>
      <protection locked="0"/>
    </xf>
    <xf numFmtId="0" fontId="69" fillId="33" borderId="15" xfId="0" applyFont="1" applyFill="1" applyBorder="1" applyAlignment="1" applyProtection="1">
      <alignment horizontal="justify" vertical="center" wrapText="1"/>
      <protection locked="0"/>
    </xf>
    <xf numFmtId="0" fontId="69" fillId="33" borderId="92" xfId="0" applyFont="1" applyFill="1" applyBorder="1" applyAlignment="1" applyProtection="1">
      <alignment horizontal="justify" vertical="center" wrapText="1"/>
      <protection locked="0"/>
    </xf>
    <xf numFmtId="0" fontId="69" fillId="33" borderId="16" xfId="0" applyFont="1" applyFill="1" applyBorder="1" applyAlignment="1" applyProtection="1">
      <alignment horizontal="justify" vertical="center" wrapText="1"/>
      <protection locked="0"/>
    </xf>
    <xf numFmtId="0" fontId="70" fillId="33" borderId="19" xfId="0" applyFont="1" applyFill="1" applyBorder="1" applyAlignment="1">
      <alignment horizontal="left" vertical="center" wrapText="1"/>
    </xf>
    <xf numFmtId="0" fontId="69" fillId="33" borderId="119" xfId="0" applyFont="1" applyFill="1" applyBorder="1" applyAlignment="1">
      <alignment vertical="center" wrapText="1"/>
    </xf>
    <xf numFmtId="0" fontId="69" fillId="33" borderId="120" xfId="0" applyFont="1" applyFill="1" applyBorder="1" applyAlignment="1">
      <alignment vertical="center" wrapText="1"/>
    </xf>
    <xf numFmtId="44" fontId="78" fillId="0" borderId="121" xfId="0" applyNumberFormat="1" applyFont="1" applyBorder="1" applyAlignment="1" applyProtection="1">
      <alignment horizontal="center" vertical="center" wrapText="1"/>
      <protection locked="0"/>
    </xf>
    <xf numFmtId="44" fontId="78" fillId="0" borderId="122" xfId="0" applyNumberFormat="1" applyFont="1" applyBorder="1" applyAlignment="1" applyProtection="1">
      <alignment horizontal="center" vertical="center" wrapText="1"/>
      <protection locked="0"/>
    </xf>
    <xf numFmtId="0" fontId="69" fillId="33" borderId="84" xfId="0" applyFont="1" applyFill="1" applyBorder="1" applyAlignment="1">
      <alignment vertical="center" wrapText="1"/>
    </xf>
    <xf numFmtId="0" fontId="69" fillId="33" borderId="123" xfId="0" applyFont="1" applyFill="1" applyBorder="1" applyAlignment="1">
      <alignment vertical="center" wrapText="1"/>
    </xf>
    <xf numFmtId="44" fontId="78" fillId="0" borderId="124" xfId="0" applyNumberFormat="1" applyFont="1" applyBorder="1" applyAlignment="1" applyProtection="1">
      <alignment horizontal="center" vertical="center" wrapText="1"/>
      <protection locked="0"/>
    </xf>
    <xf numFmtId="44" fontId="78" fillId="0" borderId="125" xfId="0" applyNumberFormat="1" applyFont="1" applyBorder="1" applyAlignment="1" applyProtection="1">
      <alignment horizontal="center" vertical="center" wrapText="1"/>
      <protection locked="0"/>
    </xf>
    <xf numFmtId="0" fontId="76" fillId="39" borderId="126" xfId="0" applyFont="1" applyFill="1" applyBorder="1" applyAlignment="1">
      <alignment horizontal="center" vertical="center" wrapText="1"/>
    </xf>
    <xf numFmtId="0" fontId="76" fillId="39" borderId="99" xfId="0" applyFont="1" applyFill="1" applyBorder="1" applyAlignment="1">
      <alignment horizontal="center" vertical="center" wrapText="1"/>
    </xf>
    <xf numFmtId="0" fontId="76" fillId="39" borderId="100" xfId="0" applyFont="1" applyFill="1" applyBorder="1" applyAlignment="1">
      <alignment horizontal="center" vertical="center" wrapText="1"/>
    </xf>
    <xf numFmtId="0" fontId="69" fillId="33" borderId="82" xfId="0" applyFont="1" applyFill="1" applyBorder="1" applyAlignment="1">
      <alignment horizontal="left" vertical="center" wrapText="1"/>
    </xf>
    <xf numFmtId="0" fontId="69" fillId="33" borderId="127" xfId="0" applyFont="1" applyFill="1" applyBorder="1" applyAlignment="1">
      <alignment horizontal="left" vertical="center" wrapText="1"/>
    </xf>
    <xf numFmtId="0" fontId="69" fillId="33" borderId="128" xfId="0" applyFont="1" applyFill="1" applyBorder="1" applyAlignment="1">
      <alignment horizontal="left" vertical="center" wrapText="1"/>
    </xf>
    <xf numFmtId="44" fontId="69" fillId="33" borderId="121" xfId="0" applyNumberFormat="1" applyFont="1" applyFill="1" applyBorder="1" applyAlignment="1">
      <alignment horizontal="center" vertical="center" wrapText="1"/>
    </xf>
    <xf numFmtId="44" fontId="69" fillId="33" borderId="122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0" fontId="69" fillId="0" borderId="0" xfId="0" applyFont="1" applyAlignment="1" applyProtection="1">
      <alignment horizontal="center"/>
      <protection locked="0"/>
    </xf>
    <xf numFmtId="0" fontId="69" fillId="33" borderId="30" xfId="0" applyFont="1" applyFill="1" applyBorder="1" applyAlignment="1">
      <alignment horizontal="left" vertical="center" wrapText="1"/>
    </xf>
    <xf numFmtId="0" fontId="76" fillId="34" borderId="55" xfId="47" applyFont="1" applyFill="1" applyBorder="1" applyAlignment="1" applyProtection="1">
      <alignment horizontal="center"/>
      <protection locked="0"/>
    </xf>
    <xf numFmtId="0" fontId="76" fillId="34" borderId="56" xfId="47" applyFont="1" applyFill="1" applyBorder="1" applyAlignment="1" applyProtection="1">
      <alignment horizontal="center"/>
      <protection locked="0"/>
    </xf>
    <xf numFmtId="0" fontId="76" fillId="34" borderId="129" xfId="47" applyFont="1" applyFill="1" applyBorder="1" applyAlignment="1" applyProtection="1">
      <alignment horizontal="center"/>
      <protection locked="0"/>
    </xf>
    <xf numFmtId="0" fontId="81" fillId="34" borderId="130" xfId="47" applyFont="1" applyFill="1" applyBorder="1" applyAlignment="1" applyProtection="1">
      <alignment horizontal="center"/>
      <protection locked="0"/>
    </xf>
    <xf numFmtId="0" fontId="81" fillId="34" borderId="28" xfId="47" applyFont="1" applyFill="1" applyBorder="1" applyAlignment="1" applyProtection="1">
      <alignment horizontal="center"/>
      <protection locked="0"/>
    </xf>
    <xf numFmtId="0" fontId="81" fillId="34" borderId="131" xfId="47" applyFont="1" applyFill="1" applyBorder="1" applyAlignment="1" applyProtection="1">
      <alignment horizontal="center"/>
      <protection locked="0"/>
    </xf>
    <xf numFmtId="0" fontId="40" fillId="0" borderId="0" xfId="47" applyFont="1" applyAlignment="1" applyProtection="1">
      <alignment horizontal="center"/>
      <protection locked="0"/>
    </xf>
    <xf numFmtId="0" fontId="29" fillId="0" borderId="0" xfId="47" applyFont="1" applyAlignment="1" applyProtection="1">
      <alignment horizontal="center"/>
      <protection locked="0"/>
    </xf>
    <xf numFmtId="4" fontId="29" fillId="0" borderId="31" xfId="47" applyNumberFormat="1" applyFont="1" applyBorder="1" applyAlignment="1" applyProtection="1">
      <alignment horizontal="center" vertical="center"/>
      <protection locked="0"/>
    </xf>
    <xf numFmtId="4" fontId="29" fillId="0" borderId="32" xfId="47" applyNumberFormat="1" applyFont="1" applyBorder="1" applyAlignment="1" applyProtection="1">
      <alignment horizontal="center" vertical="center"/>
      <protection locked="0"/>
    </xf>
    <xf numFmtId="4" fontId="29" fillId="0" borderId="33" xfId="47" applyNumberFormat="1" applyFont="1" applyBorder="1" applyAlignment="1" applyProtection="1">
      <alignment horizontal="center" vertical="center"/>
      <protection locked="0"/>
    </xf>
    <xf numFmtId="0" fontId="78" fillId="0" borderId="0" xfId="0" applyFont="1" applyAlignment="1" applyProtection="1">
      <alignment horizontal="center" vertical="center" wrapText="1"/>
      <protection locked="0"/>
    </xf>
    <xf numFmtId="0" fontId="76" fillId="34" borderId="132" xfId="47" applyFont="1" applyFill="1" applyBorder="1" applyAlignment="1" applyProtection="1">
      <alignment horizontal="center"/>
      <protection locked="0"/>
    </xf>
    <xf numFmtId="0" fontId="76" fillId="34" borderId="133" xfId="47" applyFont="1" applyFill="1" applyBorder="1" applyAlignment="1" applyProtection="1">
      <alignment horizontal="center"/>
      <protection locked="0"/>
    </xf>
    <xf numFmtId="0" fontId="76" fillId="0" borderId="132" xfId="47" applyFont="1" applyBorder="1" applyAlignment="1" applyProtection="1">
      <alignment horizontal="center"/>
      <protection locked="0"/>
    </xf>
    <xf numFmtId="0" fontId="76" fillId="0" borderId="133" xfId="47" applyFont="1" applyBorder="1" applyAlignment="1" applyProtection="1">
      <alignment horizontal="center"/>
      <protection locked="0"/>
    </xf>
    <xf numFmtId="0" fontId="82" fillId="0" borderId="134" xfId="46" applyFont="1" applyBorder="1" applyAlignment="1" applyProtection="1">
      <alignment horizontal="center" vertical="center"/>
      <protection locked="0"/>
    </xf>
    <xf numFmtId="0" fontId="9" fillId="0" borderId="135" xfId="46" applyFont="1" applyBorder="1" applyProtection="1">
      <alignment/>
      <protection locked="0"/>
    </xf>
    <xf numFmtId="0" fontId="9" fillId="0" borderId="136" xfId="46" applyFont="1" applyBorder="1" applyProtection="1">
      <alignment/>
      <protection locked="0"/>
    </xf>
    <xf numFmtId="0" fontId="83" fillId="0" borderId="0" xfId="46" applyFont="1" applyAlignment="1" applyProtection="1">
      <alignment horizontal="center" vertical="center" wrapText="1"/>
      <protection locked="0"/>
    </xf>
    <xf numFmtId="0" fontId="76" fillId="34" borderId="72" xfId="47" applyFont="1" applyFill="1" applyBorder="1" applyAlignment="1">
      <alignment horizontal="center"/>
      <protection/>
    </xf>
    <xf numFmtId="0" fontId="76" fillId="34" borderId="137" xfId="47" applyFont="1" applyFill="1" applyBorder="1" applyAlignment="1">
      <alignment horizontal="center"/>
      <protection/>
    </xf>
    <xf numFmtId="0" fontId="76" fillId="34" borderId="138" xfId="47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.docs.live.net\4f9272acf44113cf\Studio%20Basile\AREA%20AMMINISTRATIVA\CLIENTI\NO%20FISCALI\ENTI%20PUBBLICI\LUCANA%20FILM%20COMMISSION\2023\INCOMING%20DEF\AFF_All.-1_Formulario_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a - Formulario"/>
      <sheetName val="All.1b - Prev. analitico Puglia"/>
      <sheetName val="All.1c - Bilancio tot. di prod."/>
      <sheetName val="All.1d - Piano finanziario"/>
      <sheetName val="Elenchi"/>
    </sheetNames>
    <sheetDataSet>
      <sheetData sheetId="2">
        <row r="117">
          <cell r="E117">
            <v>0</v>
          </cell>
        </row>
        <row r="119">
          <cell r="E119">
            <v>0</v>
          </cell>
        </row>
        <row r="121">
          <cell r="E121">
            <v>0</v>
          </cell>
        </row>
        <row r="132">
          <cell r="E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="130" zoomScaleNormal="130" zoomScalePageLayoutView="0" workbookViewId="0" topLeftCell="A116">
      <selection activeCell="I14" sqref="I14"/>
    </sheetView>
  </sheetViews>
  <sheetFormatPr defaultColWidth="8.8515625" defaultRowHeight="12.75"/>
  <cols>
    <col min="1" max="1" width="18.28125" style="6" customWidth="1"/>
    <col min="2" max="3" width="11.421875" style="6" customWidth="1"/>
    <col min="4" max="7" width="13.28125" style="6" customWidth="1"/>
  </cols>
  <sheetData>
    <row r="1" spans="1:7" ht="19.5" thickBot="1">
      <c r="A1" s="330" t="s">
        <v>99</v>
      </c>
      <c r="B1" s="331"/>
      <c r="C1" s="331"/>
      <c r="D1" s="331"/>
      <c r="E1" s="331"/>
      <c r="F1" s="331"/>
      <c r="G1" s="332"/>
    </row>
    <row r="2" spans="1:7" ht="16.5" thickBot="1">
      <c r="A2" s="333" t="s">
        <v>100</v>
      </c>
      <c r="B2" s="334"/>
      <c r="C2" s="334"/>
      <c r="D2" s="334"/>
      <c r="E2" s="334"/>
      <c r="F2" s="334"/>
      <c r="G2" s="335"/>
    </row>
    <row r="3" spans="1:7" ht="13.5">
      <c r="A3" s="336" t="s">
        <v>0</v>
      </c>
      <c r="B3" s="336"/>
      <c r="C3" s="336"/>
      <c r="D3" s="336"/>
      <c r="E3" s="336"/>
      <c r="F3" s="336"/>
      <c r="G3" s="336"/>
    </row>
    <row r="4" spans="1:7" ht="13.5">
      <c r="A4" s="1"/>
      <c r="B4" s="2"/>
      <c r="C4" s="2"/>
      <c r="D4" s="2"/>
      <c r="E4" s="2"/>
      <c r="F4" s="2"/>
      <c r="G4" s="2"/>
    </row>
    <row r="5" spans="1:7" ht="15" thickBot="1">
      <c r="A5" s="3"/>
      <c r="B5" s="2"/>
      <c r="C5" s="2"/>
      <c r="D5" s="2"/>
      <c r="E5" s="2"/>
      <c r="F5" s="2"/>
      <c r="G5" s="2"/>
    </row>
    <row r="6" spans="1:7" ht="15.75" thickBot="1">
      <c r="A6" s="4" t="s">
        <v>1</v>
      </c>
      <c r="B6" s="337"/>
      <c r="C6" s="338"/>
      <c r="D6" s="338"/>
      <c r="E6" s="5" t="s">
        <v>2</v>
      </c>
      <c r="F6" s="337"/>
      <c r="G6" s="339"/>
    </row>
    <row r="7" spans="1:5" ht="15" thickBot="1">
      <c r="A7" s="3"/>
      <c r="E7" s="2"/>
    </row>
    <row r="8" spans="1:7" ht="15.75" thickBot="1">
      <c r="A8" s="7" t="s">
        <v>3</v>
      </c>
      <c r="B8" s="340"/>
      <c r="C8" s="341"/>
      <c r="D8" s="342"/>
      <c r="E8" s="7" t="s">
        <v>4</v>
      </c>
      <c r="F8" s="340"/>
      <c r="G8" s="342"/>
    </row>
    <row r="9" spans="1:7" ht="15.75" thickBot="1">
      <c r="A9" s="7" t="s">
        <v>5</v>
      </c>
      <c r="B9" s="343"/>
      <c r="C9" s="344"/>
      <c r="D9" s="345"/>
      <c r="E9" s="7" t="s">
        <v>6</v>
      </c>
      <c r="F9" s="346"/>
      <c r="G9" s="347"/>
    </row>
    <row r="10" spans="1:7" ht="15" thickBot="1">
      <c r="A10" s="348" t="s">
        <v>7</v>
      </c>
      <c r="B10" s="349"/>
      <c r="C10" s="340"/>
      <c r="D10" s="341"/>
      <c r="E10" s="341"/>
      <c r="F10" s="341"/>
      <c r="G10" s="341"/>
    </row>
    <row r="11" spans="1:7" ht="15.75" thickBot="1">
      <c r="A11" s="7" t="s">
        <v>8</v>
      </c>
      <c r="B11" s="340"/>
      <c r="C11" s="341"/>
      <c r="D11" s="7" t="s">
        <v>9</v>
      </c>
      <c r="E11" s="350"/>
      <c r="F11" s="351"/>
      <c r="G11" s="352"/>
    </row>
    <row r="12" spans="1:7" ht="15.75" thickBot="1">
      <c r="A12" s="7" t="s">
        <v>10</v>
      </c>
      <c r="B12" s="340"/>
      <c r="C12" s="342"/>
      <c r="D12" s="7" t="s">
        <v>11</v>
      </c>
      <c r="E12" s="340"/>
      <c r="F12" s="341"/>
      <c r="G12" s="342"/>
    </row>
    <row r="13" ht="13.5">
      <c r="A13" s="8"/>
    </row>
    <row r="14" spans="1:7" ht="27" customHeight="1" thickBot="1">
      <c r="A14" s="353" t="s">
        <v>101</v>
      </c>
      <c r="B14" s="353"/>
      <c r="C14" s="353"/>
      <c r="D14" s="353"/>
      <c r="E14" s="353"/>
      <c r="F14" s="353"/>
      <c r="G14" s="353"/>
    </row>
    <row r="15" spans="1:7" ht="15.75" thickBot="1">
      <c r="A15" s="7" t="s">
        <v>12</v>
      </c>
      <c r="B15" s="354"/>
      <c r="C15" s="355"/>
      <c r="D15" s="355"/>
      <c r="E15" s="355"/>
      <c r="F15" s="355"/>
      <c r="G15" s="356"/>
    </row>
    <row r="16" spans="1:7" ht="15.75" thickBot="1">
      <c r="A16" s="9" t="s">
        <v>13</v>
      </c>
      <c r="B16" s="354"/>
      <c r="C16" s="355"/>
      <c r="D16" s="355"/>
      <c r="E16" s="355"/>
      <c r="F16" s="355"/>
      <c r="G16" s="356"/>
    </row>
    <row r="17" spans="1:7" ht="30.75" thickBot="1">
      <c r="A17" s="9" t="s">
        <v>14</v>
      </c>
      <c r="B17" s="354"/>
      <c r="C17" s="355"/>
      <c r="D17" s="355"/>
      <c r="E17" s="355"/>
      <c r="F17" s="355"/>
      <c r="G17" s="356"/>
    </row>
    <row r="18" spans="1:7" ht="15.75" thickBot="1">
      <c r="A18" s="10" t="s">
        <v>15</v>
      </c>
      <c r="B18" s="340"/>
      <c r="C18" s="341"/>
      <c r="D18" s="341"/>
      <c r="E18" s="341"/>
      <c r="F18" s="341"/>
      <c r="G18" s="357"/>
    </row>
    <row r="19" spans="1:7" ht="30.75" thickBot="1">
      <c r="A19" s="10" t="s">
        <v>16</v>
      </c>
      <c r="B19" s="340"/>
      <c r="C19" s="342"/>
      <c r="D19" s="348" t="s">
        <v>17</v>
      </c>
      <c r="E19" s="358"/>
      <c r="F19" s="340"/>
      <c r="G19" s="357"/>
    </row>
    <row r="20" spans="1:7" ht="30.75" thickBot="1">
      <c r="A20" s="10" t="s">
        <v>18</v>
      </c>
      <c r="B20" s="354"/>
      <c r="C20" s="355"/>
      <c r="D20" s="355"/>
      <c r="E20" s="355"/>
      <c r="F20" s="355"/>
      <c r="G20" s="356"/>
    </row>
    <row r="21" spans="1:7" ht="30.75" thickBot="1">
      <c r="A21" s="10" t="s">
        <v>19</v>
      </c>
      <c r="B21" s="11"/>
      <c r="C21" s="10" t="s">
        <v>20</v>
      </c>
      <c r="D21" s="359"/>
      <c r="E21" s="360"/>
      <c r="F21" s="360"/>
      <c r="G21" s="361"/>
    </row>
    <row r="22" spans="1:5" ht="15" thickBot="1">
      <c r="A22" s="12"/>
      <c r="B22" s="12"/>
      <c r="C22" s="12"/>
      <c r="D22" s="12"/>
      <c r="E22" s="12"/>
    </row>
    <row r="23" spans="1:7" ht="16.5" thickBot="1">
      <c r="A23" s="362" t="s">
        <v>21</v>
      </c>
      <c r="B23" s="363"/>
      <c r="C23" s="363"/>
      <c r="D23" s="363"/>
      <c r="E23" s="363"/>
      <c r="F23" s="363"/>
      <c r="G23" s="364"/>
    </row>
    <row r="24" spans="1:7" ht="15" thickBot="1">
      <c r="A24" s="365" t="s">
        <v>22</v>
      </c>
      <c r="B24" s="366"/>
      <c r="C24" s="366"/>
      <c r="D24" s="366"/>
      <c r="E24" s="366"/>
      <c r="F24" s="366"/>
      <c r="G24" s="367"/>
    </row>
    <row r="25" spans="1:7" ht="15.75" thickBot="1">
      <c r="A25" s="13" t="s">
        <v>23</v>
      </c>
      <c r="B25" s="14"/>
      <c r="C25" s="368"/>
      <c r="D25" s="369"/>
      <c r="E25" s="369"/>
      <c r="F25" s="369"/>
      <c r="G25" s="370"/>
    </row>
    <row r="26" spans="1:7" ht="15.75" thickBot="1">
      <c r="A26" s="13" t="s">
        <v>24</v>
      </c>
      <c r="B26" s="14"/>
      <c r="C26" s="371"/>
      <c r="D26" s="372"/>
      <c r="E26" s="372"/>
      <c r="F26" s="372"/>
      <c r="G26" s="373"/>
    </row>
    <row r="27" spans="1:7" ht="15" thickBot="1">
      <c r="A27" s="374" t="s">
        <v>25</v>
      </c>
      <c r="B27" s="375"/>
      <c r="C27" s="371"/>
      <c r="D27" s="372"/>
      <c r="E27" s="372"/>
      <c r="F27" s="372"/>
      <c r="G27" s="373"/>
    </row>
    <row r="28" spans="1:7" ht="15" thickBot="1">
      <c r="A28" s="374" t="s">
        <v>26</v>
      </c>
      <c r="B28" s="375"/>
      <c r="C28" s="340"/>
      <c r="D28" s="341"/>
      <c r="E28" s="376" t="s">
        <v>27</v>
      </c>
      <c r="F28" s="377"/>
      <c r="G28" s="15"/>
    </row>
    <row r="29" spans="1:7" ht="15" thickBot="1">
      <c r="A29" s="374" t="s">
        <v>28</v>
      </c>
      <c r="B29" s="375"/>
      <c r="C29" s="371"/>
      <c r="D29" s="372"/>
      <c r="E29" s="372"/>
      <c r="F29" s="372"/>
      <c r="G29" s="373"/>
    </row>
    <row r="30" spans="1:7" ht="60.75" customHeight="1" thickBot="1">
      <c r="A30" s="348" t="s">
        <v>29</v>
      </c>
      <c r="B30" s="349"/>
      <c r="C30" s="349"/>
      <c r="D30" s="349"/>
      <c r="E30" s="349"/>
      <c r="F30" s="378"/>
      <c r="G30" s="379"/>
    </row>
    <row r="31" spans="1:7" ht="30.75" thickBot="1">
      <c r="A31" s="9" t="s">
        <v>30</v>
      </c>
      <c r="B31" s="371"/>
      <c r="C31" s="373"/>
      <c r="D31" s="16" t="s">
        <v>31</v>
      </c>
      <c r="E31" s="17"/>
      <c r="F31" s="16" t="s">
        <v>32</v>
      </c>
      <c r="G31" s="17"/>
    </row>
    <row r="32" spans="1:7" ht="13.5" thickBot="1">
      <c r="A32" s="380" t="s">
        <v>33</v>
      </c>
      <c r="B32" s="381"/>
      <c r="C32" s="381"/>
      <c r="D32" s="381"/>
      <c r="E32" s="381"/>
      <c r="F32" s="381"/>
      <c r="G32" s="382"/>
    </row>
    <row r="33" spans="1:7" ht="13.5">
      <c r="A33" s="12"/>
      <c r="B33" s="12"/>
      <c r="C33" s="12"/>
      <c r="D33" s="12"/>
      <c r="E33" s="12"/>
      <c r="F33" s="12"/>
      <c r="G33" s="12"/>
    </row>
    <row r="34" spans="1:7" ht="15" thickBot="1">
      <c r="A34" s="383" t="s">
        <v>34</v>
      </c>
      <c r="B34" s="384"/>
      <c r="C34" s="384"/>
      <c r="D34" s="384"/>
      <c r="E34" s="384"/>
      <c r="F34" s="384"/>
      <c r="G34" s="384"/>
    </row>
    <row r="35" spans="1:7" ht="15.75" thickBot="1">
      <c r="A35" s="7" t="s">
        <v>35</v>
      </c>
      <c r="B35" s="354"/>
      <c r="C35" s="355"/>
      <c r="D35" s="355"/>
      <c r="E35" s="355"/>
      <c r="F35" s="355"/>
      <c r="G35" s="356"/>
    </row>
    <row r="36" spans="1:7" ht="15.75" thickBot="1">
      <c r="A36" s="9" t="s">
        <v>26</v>
      </c>
      <c r="B36" s="354"/>
      <c r="C36" s="355"/>
      <c r="D36" s="355"/>
      <c r="E36" s="355"/>
      <c r="F36" s="355"/>
      <c r="G36" s="356"/>
    </row>
    <row r="37" spans="1:7" ht="15.75" thickBot="1">
      <c r="A37" s="9" t="s">
        <v>36</v>
      </c>
      <c r="B37" s="354"/>
      <c r="C37" s="355"/>
      <c r="D37" s="355"/>
      <c r="E37" s="355"/>
      <c r="F37" s="355"/>
      <c r="G37" s="356"/>
    </row>
    <row r="38" spans="1:7" ht="15.75" thickBot="1">
      <c r="A38" s="9" t="s">
        <v>37</v>
      </c>
      <c r="B38" s="354"/>
      <c r="C38" s="355"/>
      <c r="D38" s="355"/>
      <c r="E38" s="355"/>
      <c r="F38" s="355"/>
      <c r="G38" s="356"/>
    </row>
    <row r="39" spans="1:7" ht="15.75" thickBot="1">
      <c r="A39" s="9" t="s">
        <v>38</v>
      </c>
      <c r="B39" s="354"/>
      <c r="C39" s="355"/>
      <c r="D39" s="355"/>
      <c r="E39" s="355"/>
      <c r="F39" s="355"/>
      <c r="G39" s="356"/>
    </row>
    <row r="40" ht="13.5">
      <c r="A40" s="8"/>
    </row>
    <row r="41" spans="1:7" ht="13.5">
      <c r="A41" s="383" t="s">
        <v>39</v>
      </c>
      <c r="B41" s="384"/>
      <c r="C41" s="384"/>
      <c r="D41" s="384"/>
      <c r="E41" s="384"/>
      <c r="F41" s="384"/>
      <c r="G41" s="384"/>
    </row>
    <row r="42" spans="1:7" ht="15" thickBot="1">
      <c r="A42" s="385" t="s">
        <v>40</v>
      </c>
      <c r="B42" s="386"/>
      <c r="C42" s="387"/>
      <c r="D42" s="388"/>
      <c r="E42" s="388"/>
      <c r="F42" s="388"/>
      <c r="G42" s="389"/>
    </row>
    <row r="43" spans="1:7" ht="15" thickBot="1">
      <c r="A43" s="385" t="s">
        <v>41</v>
      </c>
      <c r="B43" s="386"/>
      <c r="C43" s="387"/>
      <c r="D43" s="388"/>
      <c r="E43" s="388"/>
      <c r="F43" s="388"/>
      <c r="G43" s="389"/>
    </row>
    <row r="44" spans="1:7" ht="15" thickBot="1">
      <c r="A44" s="348" t="s">
        <v>42</v>
      </c>
      <c r="B44" s="358"/>
      <c r="C44" s="387"/>
      <c r="D44" s="388"/>
      <c r="E44" s="388"/>
      <c r="F44" s="388"/>
      <c r="G44" s="389"/>
    </row>
    <row r="45" spans="1:7" ht="15" thickBot="1">
      <c r="A45" s="348" t="s">
        <v>43</v>
      </c>
      <c r="B45" s="358"/>
      <c r="C45" s="387"/>
      <c r="D45" s="388"/>
      <c r="E45" s="388"/>
      <c r="F45" s="388"/>
      <c r="G45" s="389"/>
    </row>
    <row r="46" spans="1:7" ht="15" thickBot="1">
      <c r="A46" s="348" t="s">
        <v>44</v>
      </c>
      <c r="B46" s="358"/>
      <c r="C46" s="387"/>
      <c r="D46" s="388"/>
      <c r="E46" s="388"/>
      <c r="F46" s="388"/>
      <c r="G46" s="389"/>
    </row>
    <row r="47" spans="1:7" ht="15" thickBot="1">
      <c r="A47" s="348" t="s">
        <v>45</v>
      </c>
      <c r="B47" s="358"/>
      <c r="C47" s="387"/>
      <c r="D47" s="388"/>
      <c r="E47" s="388"/>
      <c r="F47" s="388"/>
      <c r="G47" s="389"/>
    </row>
    <row r="48" spans="1:7" ht="15" thickBot="1">
      <c r="A48" s="348" t="s">
        <v>46</v>
      </c>
      <c r="B48" s="358"/>
      <c r="C48" s="387"/>
      <c r="D48" s="388"/>
      <c r="E48" s="388"/>
      <c r="F48" s="388"/>
      <c r="G48" s="389"/>
    </row>
    <row r="49" spans="1:7" ht="15" thickBot="1">
      <c r="A49" s="348" t="s">
        <v>10</v>
      </c>
      <c r="B49" s="358"/>
      <c r="C49" s="387"/>
      <c r="D49" s="388"/>
      <c r="E49" s="388"/>
      <c r="F49" s="388"/>
      <c r="G49" s="389"/>
    </row>
    <row r="50" spans="1:7" ht="15" thickBot="1">
      <c r="A50" s="348" t="s">
        <v>47</v>
      </c>
      <c r="B50" s="358"/>
      <c r="C50" s="387"/>
      <c r="D50" s="388"/>
      <c r="E50" s="388"/>
      <c r="F50" s="388"/>
      <c r="G50" s="389"/>
    </row>
    <row r="51" ht="15" thickBot="1">
      <c r="A51" s="8"/>
    </row>
    <row r="52" spans="1:7" ht="15" thickBot="1">
      <c r="A52" s="390" t="s">
        <v>102</v>
      </c>
      <c r="B52" s="391"/>
      <c r="C52" s="391"/>
      <c r="D52" s="391"/>
      <c r="E52" s="391"/>
      <c r="F52" s="391"/>
      <c r="G52" s="392"/>
    </row>
    <row r="53" spans="1:7" ht="15" thickBot="1">
      <c r="A53" s="385" t="s">
        <v>48</v>
      </c>
      <c r="B53" s="386"/>
      <c r="C53" s="387"/>
      <c r="D53" s="388"/>
      <c r="E53" s="388"/>
      <c r="F53" s="388"/>
      <c r="G53" s="389"/>
    </row>
    <row r="54" spans="1:7" ht="15" thickBot="1">
      <c r="A54" s="348" t="s">
        <v>41</v>
      </c>
      <c r="B54" s="358"/>
      <c r="C54" s="387"/>
      <c r="D54" s="388"/>
      <c r="E54" s="388"/>
      <c r="F54" s="388"/>
      <c r="G54" s="389"/>
    </row>
    <row r="55" spans="1:7" ht="15" thickBot="1">
      <c r="A55" s="348" t="s">
        <v>42</v>
      </c>
      <c r="B55" s="358"/>
      <c r="C55" s="387"/>
      <c r="D55" s="388"/>
      <c r="E55" s="388"/>
      <c r="F55" s="388"/>
      <c r="G55" s="389"/>
    </row>
    <row r="56" spans="1:7" ht="15" thickBot="1">
      <c r="A56" s="348" t="s">
        <v>44</v>
      </c>
      <c r="B56" s="358"/>
      <c r="C56" s="387"/>
      <c r="D56" s="388"/>
      <c r="E56" s="388"/>
      <c r="F56" s="388"/>
      <c r="G56" s="389"/>
    </row>
    <row r="57" spans="1:7" ht="15" thickBot="1">
      <c r="A57" s="348" t="s">
        <v>45</v>
      </c>
      <c r="B57" s="358"/>
      <c r="C57" s="387"/>
      <c r="D57" s="388"/>
      <c r="E57" s="388"/>
      <c r="F57" s="388"/>
      <c r="G57" s="389"/>
    </row>
    <row r="58" spans="1:7" ht="15" thickBot="1">
      <c r="A58" s="348" t="s">
        <v>46</v>
      </c>
      <c r="B58" s="358"/>
      <c r="C58" s="387"/>
      <c r="D58" s="388"/>
      <c r="E58" s="388"/>
      <c r="F58" s="388"/>
      <c r="G58" s="389"/>
    </row>
    <row r="59" spans="1:7" ht="15" thickBot="1">
      <c r="A59" s="348" t="s">
        <v>10</v>
      </c>
      <c r="B59" s="358"/>
      <c r="C59" s="387"/>
      <c r="D59" s="388"/>
      <c r="E59" s="388"/>
      <c r="F59" s="388"/>
      <c r="G59" s="389"/>
    </row>
    <row r="60" ht="15" thickBot="1">
      <c r="A60" s="8"/>
    </row>
    <row r="61" spans="1:7" ht="16.5" thickBot="1">
      <c r="A61" s="333" t="s">
        <v>49</v>
      </c>
      <c r="B61" s="334"/>
      <c r="C61" s="334"/>
      <c r="D61" s="334"/>
      <c r="E61" s="334"/>
      <c r="F61" s="334"/>
      <c r="G61" s="335"/>
    </row>
    <row r="62" spans="1:7" ht="15.75" thickBot="1">
      <c r="A62" s="393" t="s">
        <v>50</v>
      </c>
      <c r="B62" s="394"/>
      <c r="C62" s="394"/>
      <c r="D62" s="395"/>
      <c r="E62" s="18" t="s">
        <v>51</v>
      </c>
      <c r="F62" s="18" t="s">
        <v>52</v>
      </c>
      <c r="G62" s="18" t="s">
        <v>53</v>
      </c>
    </row>
    <row r="63" spans="1:7" ht="15.75" thickBot="1">
      <c r="A63" s="396" t="s">
        <v>54</v>
      </c>
      <c r="B63" s="396"/>
      <c r="C63" s="396"/>
      <c r="D63" s="396"/>
      <c r="E63" s="19" t="s">
        <v>55</v>
      </c>
      <c r="F63" s="19" t="s">
        <v>55</v>
      </c>
      <c r="G63" s="20" t="e">
        <f>_xlfn.NETWORKDAYS.INTL(E63,F63,11)</f>
        <v>#VALUE!</v>
      </c>
    </row>
    <row r="64" spans="1:7" ht="15.75" thickBot="1">
      <c r="A64" s="396" t="s">
        <v>56</v>
      </c>
      <c r="B64" s="396"/>
      <c r="C64" s="396"/>
      <c r="D64" s="396"/>
      <c r="E64" s="19" t="s">
        <v>55</v>
      </c>
      <c r="F64" s="19" t="s">
        <v>55</v>
      </c>
      <c r="G64" s="20" t="e">
        <f>_xlfn.NETWORKDAYS.INTL(E64,F64,11)</f>
        <v>#VALUE!</v>
      </c>
    </row>
    <row r="65" spans="1:7" ht="15.75" thickBot="1">
      <c r="A65" s="396" t="s">
        <v>57</v>
      </c>
      <c r="B65" s="396"/>
      <c r="C65" s="396"/>
      <c r="D65" s="396"/>
      <c r="E65" s="19" t="s">
        <v>55</v>
      </c>
      <c r="F65" s="19" t="s">
        <v>55</v>
      </c>
      <c r="G65" s="20" t="e">
        <f>_xlfn.NETWORKDAYS.INTL(E65,F65,11)</f>
        <v>#VALUE!</v>
      </c>
    </row>
    <row r="66" spans="1:7" ht="15" thickBot="1">
      <c r="A66" s="396" t="s">
        <v>58</v>
      </c>
      <c r="B66" s="396"/>
      <c r="C66" s="21"/>
      <c r="D66" s="22"/>
      <c r="E66" s="22"/>
      <c r="F66" s="22"/>
      <c r="G66" s="23"/>
    </row>
    <row r="67" spans="1:7" ht="45.75" thickBot="1">
      <c r="A67" s="24" t="s">
        <v>59</v>
      </c>
      <c r="B67" s="397"/>
      <c r="C67" s="397"/>
      <c r="D67" s="397"/>
      <c r="E67" s="397"/>
      <c r="F67" s="397"/>
      <c r="G67" s="397"/>
    </row>
    <row r="68" spans="1:7" ht="78.75" customHeight="1" thickBot="1">
      <c r="A68" s="398" t="s">
        <v>103</v>
      </c>
      <c r="B68" s="399"/>
      <c r="C68" s="399"/>
      <c r="D68" s="399"/>
      <c r="E68" s="399"/>
      <c r="F68" s="399"/>
      <c r="G68" s="400"/>
    </row>
    <row r="69" ht="15" thickBot="1">
      <c r="A69" s="8"/>
    </row>
    <row r="70" spans="1:7" ht="15.75" thickBot="1">
      <c r="A70" s="403" t="s">
        <v>60</v>
      </c>
      <c r="B70" s="404"/>
      <c r="C70" s="405"/>
      <c r="D70" s="25" t="s">
        <v>51</v>
      </c>
      <c r="E70" s="25" t="s">
        <v>52</v>
      </c>
      <c r="F70" s="26" t="s">
        <v>61</v>
      </c>
      <c r="G70" s="20" t="s">
        <v>62</v>
      </c>
    </row>
    <row r="71" spans="1:7" ht="15" thickBot="1">
      <c r="A71" s="348" t="s">
        <v>104</v>
      </c>
      <c r="B71" s="349"/>
      <c r="C71" s="358"/>
      <c r="D71" s="27">
        <v>0</v>
      </c>
      <c r="E71" s="27">
        <v>0</v>
      </c>
      <c r="F71" s="28">
        <f>_xlfn.NETWORKDAYS.INTL(D71,E71,11)</f>
        <v>1</v>
      </c>
      <c r="G71" s="29"/>
    </row>
    <row r="72" spans="1:7" ht="15.75" thickBot="1">
      <c r="A72" s="348" t="s">
        <v>105</v>
      </c>
      <c r="B72" s="349"/>
      <c r="C72" s="358"/>
      <c r="D72" s="27" t="s">
        <v>55</v>
      </c>
      <c r="E72" s="27" t="s">
        <v>55</v>
      </c>
      <c r="F72" s="28" t="e">
        <f>_xlfn.NETWORKDAYS.INTL(D72,E72,11)</f>
        <v>#VALUE!</v>
      </c>
      <c r="G72" s="30" t="e">
        <f>F72/F74</f>
        <v>#VALUE!</v>
      </c>
    </row>
    <row r="73" spans="1:7" ht="15.75" thickBot="1">
      <c r="A73" s="348" t="s">
        <v>106</v>
      </c>
      <c r="B73" s="349"/>
      <c r="C73" s="358"/>
      <c r="D73" s="27" t="s">
        <v>55</v>
      </c>
      <c r="E73" s="27" t="s">
        <v>55</v>
      </c>
      <c r="F73" s="28" t="e">
        <f>_xlfn.NETWORKDAYS.INTL(D73,E73,11)</f>
        <v>#VALUE!</v>
      </c>
      <c r="G73" s="30" t="e">
        <f>F73/F74</f>
        <v>#VALUE!</v>
      </c>
    </row>
    <row r="74" spans="1:7" ht="15.75" thickBot="1">
      <c r="A74" s="406" t="s">
        <v>63</v>
      </c>
      <c r="B74" s="407"/>
      <c r="C74" s="408"/>
      <c r="D74" s="27" t="s">
        <v>55</v>
      </c>
      <c r="E74" s="27" t="s">
        <v>55</v>
      </c>
      <c r="F74" s="31" t="e">
        <f>SUM(F72:F73)</f>
        <v>#VALUE!</v>
      </c>
      <c r="G74" s="29"/>
    </row>
    <row r="75" spans="1:7" ht="13.5" thickBot="1">
      <c r="A75" s="409" t="s">
        <v>64</v>
      </c>
      <c r="B75" s="410"/>
      <c r="C75" s="410"/>
      <c r="D75" s="410"/>
      <c r="E75" s="410"/>
      <c r="F75" s="410"/>
      <c r="G75" s="411"/>
    </row>
    <row r="76" ht="15" thickBot="1">
      <c r="A76" s="8"/>
    </row>
    <row r="77" spans="1:7" ht="16.5" thickBot="1">
      <c r="A77" s="333" t="s">
        <v>65</v>
      </c>
      <c r="B77" s="334"/>
      <c r="C77" s="334"/>
      <c r="D77" s="334"/>
      <c r="E77" s="334"/>
      <c r="F77" s="334"/>
      <c r="G77" s="335"/>
    </row>
    <row r="78" spans="1:7" ht="15" thickBot="1">
      <c r="A78" s="412"/>
      <c r="B78" s="413"/>
      <c r="C78" s="413"/>
      <c r="D78" s="413"/>
      <c r="E78" s="473"/>
      <c r="F78" s="414">
        <f>'[1]All.1c - Bilancio tot. di prod.'!E117</f>
        <v>0</v>
      </c>
      <c r="G78" s="402"/>
    </row>
    <row r="79" spans="1:7" ht="15" thickBot="1">
      <c r="A79" s="396" t="s">
        <v>66</v>
      </c>
      <c r="B79" s="396"/>
      <c r="C79" s="396"/>
      <c r="D79" s="396"/>
      <c r="E79" s="396"/>
      <c r="F79" s="401">
        <f>'[1]All.1c - Bilancio tot. di prod.'!E119</f>
        <v>0</v>
      </c>
      <c r="G79" s="402"/>
    </row>
    <row r="80" spans="1:7" ht="72" customHeight="1" thickBot="1">
      <c r="A80" s="47" t="s">
        <v>67</v>
      </c>
      <c r="B80" s="47"/>
      <c r="C80" s="47"/>
      <c r="D80" s="47"/>
      <c r="E80" s="47"/>
      <c r="F80" s="48">
        <f>'[1]All.1c - Bilancio tot. di prod.'!E121</f>
        <v>0</v>
      </c>
      <c r="G80" s="49"/>
    </row>
    <row r="81" spans="1:7" ht="15" thickBot="1">
      <c r="A81" s="412" t="s">
        <v>68</v>
      </c>
      <c r="B81" s="413"/>
      <c r="C81" s="413"/>
      <c r="D81" s="413"/>
      <c r="E81" s="413"/>
      <c r="F81" s="414">
        <f>'[1]All.1c - Bilancio tot. di prod.'!E132</f>
        <v>0</v>
      </c>
      <c r="G81" s="402"/>
    </row>
    <row r="82" spans="1:7" ht="15" thickBot="1">
      <c r="A82" s="412" t="s">
        <v>69</v>
      </c>
      <c r="B82" s="413"/>
      <c r="C82" s="413"/>
      <c r="D82" s="413"/>
      <c r="E82" s="413"/>
      <c r="F82" s="414">
        <f>'[1]All.1d - Piano finanziario'!E46</f>
        <v>0</v>
      </c>
      <c r="G82" s="402"/>
    </row>
    <row r="83" spans="1:7" ht="15" thickBot="1">
      <c r="A83" s="396" t="s">
        <v>70</v>
      </c>
      <c r="B83" s="396"/>
      <c r="C83" s="396"/>
      <c r="D83" s="396"/>
      <c r="E83" s="396"/>
      <c r="F83" s="415" t="e">
        <f>F82/F80</f>
        <v>#DIV/0!</v>
      </c>
      <c r="G83" s="416"/>
    </row>
    <row r="84" ht="15" thickBot="1">
      <c r="A84" s="8"/>
    </row>
    <row r="85" spans="1:7" ht="16.5" thickBot="1">
      <c r="A85" s="333" t="s">
        <v>71</v>
      </c>
      <c r="B85" s="334"/>
      <c r="C85" s="334"/>
      <c r="D85" s="334"/>
      <c r="E85" s="334"/>
      <c r="F85" s="334"/>
      <c r="G85" s="335"/>
    </row>
    <row r="86" spans="1:7" ht="30.75" thickBot="1">
      <c r="A86" s="417" t="s">
        <v>72</v>
      </c>
      <c r="B86" s="417"/>
      <c r="C86" s="417"/>
      <c r="D86" s="417"/>
      <c r="E86" s="20" t="s">
        <v>73</v>
      </c>
      <c r="F86" s="20" t="s">
        <v>74</v>
      </c>
      <c r="G86" s="32" t="s">
        <v>75</v>
      </c>
    </row>
    <row r="87" spans="1:7" ht="51" customHeight="1" thickBot="1">
      <c r="A87" s="418" t="s">
        <v>107</v>
      </c>
      <c r="B87" s="419"/>
      <c r="C87" s="419"/>
      <c r="D87" s="420"/>
      <c r="E87" s="421"/>
      <c r="F87" s="33">
        <v>0</v>
      </c>
      <c r="G87" s="34">
        <f>E87*F87</f>
        <v>0</v>
      </c>
    </row>
    <row r="88" spans="1:7" ht="45.75" customHeight="1" thickBot="1">
      <c r="A88" s="418" t="s">
        <v>108</v>
      </c>
      <c r="B88" s="419"/>
      <c r="C88" s="419"/>
      <c r="D88" s="420"/>
      <c r="E88" s="422"/>
      <c r="F88" s="33">
        <v>0</v>
      </c>
      <c r="G88" s="34">
        <f>E87*F88</f>
        <v>0</v>
      </c>
    </row>
    <row r="89" spans="1:7" ht="39.75" customHeight="1" thickBot="1">
      <c r="A89" s="424" t="s">
        <v>109</v>
      </c>
      <c r="B89" s="425"/>
      <c r="C89" s="425"/>
      <c r="D89" s="426"/>
      <c r="E89" s="422"/>
      <c r="F89" s="33">
        <v>0</v>
      </c>
      <c r="G89" s="34">
        <f>E87*F89</f>
        <v>0</v>
      </c>
    </row>
    <row r="90" spans="1:7" ht="31.5" customHeight="1" thickBot="1">
      <c r="A90" s="418" t="s">
        <v>110</v>
      </c>
      <c r="B90" s="419"/>
      <c r="C90" s="419"/>
      <c r="D90" s="420"/>
      <c r="E90" s="422"/>
      <c r="F90" s="33">
        <v>0</v>
      </c>
      <c r="G90" s="34">
        <f>E87*F90</f>
        <v>0</v>
      </c>
    </row>
    <row r="91" spans="1:7" ht="33" customHeight="1" thickBot="1">
      <c r="A91" s="418" t="s">
        <v>111</v>
      </c>
      <c r="B91" s="419"/>
      <c r="C91" s="419"/>
      <c r="D91" s="420"/>
      <c r="E91" s="422"/>
      <c r="F91" s="33">
        <v>0</v>
      </c>
      <c r="G91" s="34">
        <f>E87*F91</f>
        <v>0</v>
      </c>
    </row>
    <row r="92" spans="1:7" ht="36" customHeight="1" thickBot="1">
      <c r="A92" s="418" t="s">
        <v>112</v>
      </c>
      <c r="B92" s="419"/>
      <c r="C92" s="419"/>
      <c r="D92" s="420"/>
      <c r="E92" s="422"/>
      <c r="F92" s="33">
        <v>0</v>
      </c>
      <c r="G92" s="34">
        <f>E87*F92</f>
        <v>0</v>
      </c>
    </row>
    <row r="93" spans="1:7" ht="33.75" customHeight="1" thickBot="1">
      <c r="A93" s="418" t="s">
        <v>113</v>
      </c>
      <c r="B93" s="419"/>
      <c r="C93" s="419"/>
      <c r="D93" s="420"/>
      <c r="E93" s="423"/>
      <c r="F93" s="33">
        <v>0</v>
      </c>
      <c r="G93" s="34">
        <f>E87*F93</f>
        <v>0</v>
      </c>
    </row>
    <row r="94" spans="1:7" ht="15.75" thickBot="1">
      <c r="A94" s="427" t="s">
        <v>76</v>
      </c>
      <c r="B94" s="427"/>
      <c r="C94" s="427"/>
      <c r="D94" s="427"/>
      <c r="E94" s="35" t="s">
        <v>77</v>
      </c>
      <c r="F94" s="36">
        <f>SUM(F87:F93)</f>
        <v>0</v>
      </c>
      <c r="G94" s="37">
        <f>SUM(G87:G93)</f>
        <v>0</v>
      </c>
    </row>
    <row r="95" spans="1:7" ht="15" thickBot="1">
      <c r="A95" s="38"/>
      <c r="B95" s="12"/>
      <c r="C95" s="12"/>
      <c r="D95" s="12"/>
      <c r="E95" s="12"/>
      <c r="F95" s="12"/>
      <c r="G95" s="39"/>
    </row>
    <row r="96" spans="1:7" ht="30" customHeight="1" thickBot="1">
      <c r="A96" s="428"/>
      <c r="B96" s="429"/>
      <c r="C96" s="430" t="s">
        <v>78</v>
      </c>
      <c r="D96" s="431"/>
      <c r="E96" s="430" t="s">
        <v>114</v>
      </c>
      <c r="F96" s="432"/>
      <c r="G96" s="40" t="s">
        <v>62</v>
      </c>
    </row>
    <row r="97" spans="1:7" ht="15" thickBot="1">
      <c r="A97" s="433" t="s">
        <v>79</v>
      </c>
      <c r="B97" s="349"/>
      <c r="C97" s="434"/>
      <c r="D97" s="434"/>
      <c r="E97" s="434"/>
      <c r="F97" s="435"/>
      <c r="G97" s="41" t="e">
        <f>E97/C97</f>
        <v>#DIV/0!</v>
      </c>
    </row>
    <row r="98" spans="1:7" ht="15" thickBot="1">
      <c r="A98" s="433" t="s">
        <v>80</v>
      </c>
      <c r="B98" s="349"/>
      <c r="C98" s="434"/>
      <c r="D98" s="434"/>
      <c r="E98" s="434"/>
      <c r="F98" s="435"/>
      <c r="G98" s="41" t="e">
        <f>E98/C98</f>
        <v>#DIV/0!</v>
      </c>
    </row>
    <row r="99" spans="1:7" ht="15" thickBot="1">
      <c r="A99" s="436" t="s">
        <v>77</v>
      </c>
      <c r="B99" s="437"/>
      <c r="C99" s="438"/>
      <c r="D99" s="439"/>
      <c r="E99" s="438"/>
      <c r="F99" s="439"/>
      <c r="G99" s="42"/>
    </row>
    <row r="100" spans="1:7" ht="22.5" customHeight="1" thickBot="1">
      <c r="A100" s="440" t="s">
        <v>81</v>
      </c>
      <c r="B100" s="441"/>
      <c r="C100" s="441"/>
      <c r="D100" s="442"/>
      <c r="E100" s="443"/>
      <c r="F100" s="444"/>
      <c r="G100" s="445"/>
    </row>
    <row r="101" ht="15" thickBot="1">
      <c r="A101" s="43"/>
    </row>
    <row r="102" spans="1:7" ht="16.5" thickBot="1">
      <c r="A102" s="446" t="s">
        <v>82</v>
      </c>
      <c r="B102" s="447"/>
      <c r="C102" s="447"/>
      <c r="D102" s="447"/>
      <c r="E102" s="447"/>
      <c r="F102" s="447"/>
      <c r="G102" s="448"/>
    </row>
    <row r="103" spans="1:7" ht="34.5" customHeight="1" thickBot="1">
      <c r="A103" s="449" t="s">
        <v>83</v>
      </c>
      <c r="B103" s="449"/>
      <c r="C103" s="449"/>
      <c r="D103" s="449"/>
      <c r="E103" s="449"/>
      <c r="F103" s="449"/>
      <c r="G103" s="449"/>
    </row>
    <row r="104" spans="1:7" ht="13.5" thickBot="1">
      <c r="A104" s="397"/>
      <c r="B104" s="397"/>
      <c r="C104" s="397"/>
      <c r="D104" s="397"/>
      <c r="E104" s="397"/>
      <c r="F104" s="397"/>
      <c r="G104" s="397"/>
    </row>
    <row r="105" spans="1:7" ht="13.5" thickBot="1">
      <c r="A105" s="397"/>
      <c r="B105" s="397"/>
      <c r="C105" s="397"/>
      <c r="D105" s="397"/>
      <c r="E105" s="397"/>
      <c r="F105" s="397"/>
      <c r="G105" s="397"/>
    </row>
    <row r="106" spans="1:7" ht="13.5" thickBot="1">
      <c r="A106" s="397"/>
      <c r="B106" s="397"/>
      <c r="C106" s="397"/>
      <c r="D106" s="397"/>
      <c r="E106" s="397"/>
      <c r="F106" s="397"/>
      <c r="G106" s="397"/>
    </row>
    <row r="107" spans="1:7" ht="15" thickBot="1">
      <c r="A107" s="44"/>
      <c r="B107" s="44"/>
      <c r="C107" s="44"/>
      <c r="D107" s="44"/>
      <c r="E107" s="44"/>
      <c r="F107" s="44"/>
      <c r="G107" s="44"/>
    </row>
    <row r="108" spans="1:7" ht="15" thickBot="1">
      <c r="A108" s="449" t="s">
        <v>115</v>
      </c>
      <c r="B108" s="449"/>
      <c r="C108" s="449"/>
      <c r="D108" s="449"/>
      <c r="E108" s="449"/>
      <c r="F108" s="449"/>
      <c r="G108" s="449"/>
    </row>
    <row r="109" spans="1:7" ht="13.5" thickBot="1">
      <c r="A109" s="397"/>
      <c r="B109" s="397"/>
      <c r="C109" s="397"/>
      <c r="D109" s="397"/>
      <c r="E109" s="397"/>
      <c r="F109" s="397"/>
      <c r="G109" s="397"/>
    </row>
    <row r="110" spans="1:7" ht="13.5" thickBot="1">
      <c r="A110" s="397"/>
      <c r="B110" s="397"/>
      <c r="C110" s="397"/>
      <c r="D110" s="397"/>
      <c r="E110" s="397"/>
      <c r="F110" s="397"/>
      <c r="G110" s="397"/>
    </row>
    <row r="111" spans="1:7" ht="13.5" thickBot="1">
      <c r="A111" s="397"/>
      <c r="B111" s="397"/>
      <c r="C111" s="397"/>
      <c r="D111" s="397"/>
      <c r="E111" s="397"/>
      <c r="F111" s="397"/>
      <c r="G111" s="397"/>
    </row>
    <row r="112" spans="1:7" ht="15" thickBot="1">
      <c r="A112" s="449" t="s">
        <v>116</v>
      </c>
      <c r="B112" s="449"/>
      <c r="C112" s="449"/>
      <c r="D112" s="449"/>
      <c r="E112" s="449"/>
      <c r="F112" s="449"/>
      <c r="G112" s="449"/>
    </row>
    <row r="113" spans="1:7" ht="13.5" thickBot="1">
      <c r="A113" s="397"/>
      <c r="B113" s="397"/>
      <c r="C113" s="397"/>
      <c r="D113" s="397"/>
      <c r="E113" s="397"/>
      <c r="F113" s="397"/>
      <c r="G113" s="397"/>
    </row>
    <row r="114" spans="1:7" ht="13.5" thickBot="1">
      <c r="A114" s="397"/>
      <c r="B114" s="397"/>
      <c r="C114" s="397"/>
      <c r="D114" s="397"/>
      <c r="E114" s="397"/>
      <c r="F114" s="397"/>
      <c r="G114" s="397"/>
    </row>
    <row r="115" spans="1:7" ht="30" customHeight="1" thickBot="1">
      <c r="A115" s="450" t="s">
        <v>117</v>
      </c>
      <c r="B115" s="451"/>
      <c r="C115" s="451"/>
      <c r="D115" s="451"/>
      <c r="E115" s="451"/>
      <c r="F115" s="451"/>
      <c r="G115" s="452"/>
    </row>
    <row r="116" spans="1:7" ht="13.5" thickBot="1">
      <c r="A116" s="397"/>
      <c r="B116" s="397"/>
      <c r="C116" s="397"/>
      <c r="D116" s="397"/>
      <c r="E116" s="397"/>
      <c r="F116" s="397"/>
      <c r="G116" s="397"/>
    </row>
    <row r="117" spans="1:7" ht="13.5" thickBot="1">
      <c r="A117" s="397"/>
      <c r="B117" s="397"/>
      <c r="C117" s="397"/>
      <c r="D117" s="397"/>
      <c r="E117" s="397"/>
      <c r="F117" s="397"/>
      <c r="G117" s="397"/>
    </row>
    <row r="118" spans="1:7" ht="13.5" thickBot="1">
      <c r="A118" s="397"/>
      <c r="B118" s="397"/>
      <c r="C118" s="397"/>
      <c r="D118" s="397"/>
      <c r="E118" s="397"/>
      <c r="F118" s="397"/>
      <c r="G118" s="397"/>
    </row>
    <row r="119" ht="15" thickBot="1">
      <c r="A119" s="43"/>
    </row>
    <row r="120" spans="1:7" ht="15" thickBot="1">
      <c r="A120" s="453" t="s">
        <v>84</v>
      </c>
      <c r="B120" s="453"/>
      <c r="C120" s="453"/>
      <c r="D120" s="453"/>
      <c r="E120" s="453"/>
      <c r="F120" s="453"/>
      <c r="G120" s="453"/>
    </row>
    <row r="121" spans="1:7" ht="61.5" customHeight="1">
      <c r="A121" s="454" t="s">
        <v>85</v>
      </c>
      <c r="B121" s="455"/>
      <c r="C121" s="455"/>
      <c r="D121" s="455"/>
      <c r="E121" s="45"/>
      <c r="F121" s="456" t="s">
        <v>86</v>
      </c>
      <c r="G121" s="457"/>
    </row>
    <row r="122" spans="1:7" ht="31.5" customHeight="1" thickBot="1">
      <c r="A122" s="458" t="s">
        <v>87</v>
      </c>
      <c r="B122" s="459"/>
      <c r="C122" s="459"/>
      <c r="D122" s="459"/>
      <c r="E122" s="45"/>
      <c r="F122" s="460" t="s">
        <v>88</v>
      </c>
      <c r="G122" s="461"/>
    </row>
    <row r="123" ht="15" thickBot="1">
      <c r="A123" s="43"/>
    </row>
    <row r="124" spans="1:7" ht="15.75">
      <c r="A124" s="462" t="s">
        <v>89</v>
      </c>
      <c r="B124" s="463"/>
      <c r="C124" s="463"/>
      <c r="D124" s="463"/>
      <c r="E124" s="463"/>
      <c r="F124" s="463"/>
      <c r="G124" s="464"/>
    </row>
    <row r="125" spans="1:7" ht="13.5">
      <c r="A125" s="465" t="s">
        <v>90</v>
      </c>
      <c r="B125" s="466"/>
      <c r="C125" s="466"/>
      <c r="D125" s="467"/>
      <c r="E125" s="45"/>
      <c r="F125" s="468"/>
      <c r="G125" s="469"/>
    </row>
    <row r="126" spans="1:7" ht="27" customHeight="1">
      <c r="A126" s="465" t="s">
        <v>91</v>
      </c>
      <c r="B126" s="466"/>
      <c r="C126" s="466"/>
      <c r="D126" s="467"/>
      <c r="E126" s="45"/>
      <c r="F126" s="456" t="s">
        <v>92</v>
      </c>
      <c r="G126" s="457"/>
    </row>
    <row r="127" spans="1:7" ht="13.5">
      <c r="A127" s="465" t="s">
        <v>93</v>
      </c>
      <c r="B127" s="466"/>
      <c r="C127" s="466"/>
      <c r="D127" s="467"/>
      <c r="E127" s="45"/>
      <c r="F127" s="468"/>
      <c r="G127" s="469"/>
    </row>
    <row r="128" spans="1:7" ht="13.5">
      <c r="A128" s="465" t="s">
        <v>94</v>
      </c>
      <c r="B128" s="466"/>
      <c r="C128" s="466"/>
      <c r="D128" s="467"/>
      <c r="E128" s="45"/>
      <c r="F128" s="468"/>
      <c r="G128" s="469"/>
    </row>
    <row r="129" spans="1:7" ht="13.5">
      <c r="A129" s="465" t="s">
        <v>118</v>
      </c>
      <c r="B129" s="466"/>
      <c r="C129" s="466"/>
      <c r="D129" s="467"/>
      <c r="E129" s="45"/>
      <c r="F129" s="468"/>
      <c r="G129" s="469"/>
    </row>
    <row r="130" spans="1:7" ht="25.5" customHeight="1">
      <c r="A130" s="465" t="s">
        <v>119</v>
      </c>
      <c r="B130" s="466"/>
      <c r="C130" s="466"/>
      <c r="D130" s="467"/>
      <c r="E130" s="45"/>
      <c r="F130" s="456" t="s">
        <v>95</v>
      </c>
      <c r="G130" s="457"/>
    </row>
    <row r="131" spans="1:7" ht="31.5" customHeight="1">
      <c r="A131" s="465" t="s">
        <v>120</v>
      </c>
      <c r="B131" s="466"/>
      <c r="C131" s="466"/>
      <c r="D131" s="467"/>
      <c r="E131" s="45"/>
      <c r="F131" s="456" t="s">
        <v>96</v>
      </c>
      <c r="G131" s="457"/>
    </row>
    <row r="132" ht="15" thickBot="1">
      <c r="A132" s="43"/>
    </row>
    <row r="133" spans="1:7" ht="15.75">
      <c r="A133" s="462" t="s">
        <v>97</v>
      </c>
      <c r="B133" s="463"/>
      <c r="C133" s="463"/>
      <c r="D133" s="463"/>
      <c r="E133" s="463"/>
      <c r="F133" s="463"/>
      <c r="G133" s="464"/>
    </row>
    <row r="134" spans="1:7" ht="12.75">
      <c r="A134" s="470" t="s">
        <v>121</v>
      </c>
      <c r="B134" s="470"/>
      <c r="C134" s="470"/>
      <c r="D134" s="470"/>
      <c r="E134" s="470"/>
      <c r="F134" s="470"/>
      <c r="G134" s="470"/>
    </row>
    <row r="135" spans="1:7" ht="12.75">
      <c r="A135" s="470"/>
      <c r="B135" s="470"/>
      <c r="C135" s="470"/>
      <c r="D135" s="470"/>
      <c r="E135" s="470"/>
      <c r="F135" s="470"/>
      <c r="G135" s="470"/>
    </row>
    <row r="136" spans="1:7" ht="24.75" customHeight="1">
      <c r="A136" s="471" t="s">
        <v>98</v>
      </c>
      <c r="B136" s="471"/>
      <c r="C136" s="471"/>
      <c r="D136" s="471"/>
      <c r="E136" s="471"/>
      <c r="F136" s="471"/>
      <c r="G136" s="471"/>
    </row>
    <row r="137" ht="13.5">
      <c r="A137" s="46"/>
    </row>
    <row r="138" spans="3:4" ht="13.5">
      <c r="C138" s="472"/>
      <c r="D138" s="472"/>
    </row>
  </sheetData>
  <sheetProtection/>
  <mergeCells count="163">
    <mergeCell ref="A133:G133"/>
    <mergeCell ref="A134:G135"/>
    <mergeCell ref="A136:G136"/>
    <mergeCell ref="C138:D138"/>
    <mergeCell ref="F78:G78"/>
    <mergeCell ref="A78:E78"/>
    <mergeCell ref="A129:D129"/>
    <mergeCell ref="F129:G129"/>
    <mergeCell ref="A130:D130"/>
    <mergeCell ref="F130:G130"/>
    <mergeCell ref="A131:D131"/>
    <mergeCell ref="F131:G131"/>
    <mergeCell ref="A126:D126"/>
    <mergeCell ref="F126:G126"/>
    <mergeCell ref="A127:D127"/>
    <mergeCell ref="F127:G127"/>
    <mergeCell ref="A128:D128"/>
    <mergeCell ref="F128:G128"/>
    <mergeCell ref="A121:D121"/>
    <mergeCell ref="F121:G121"/>
    <mergeCell ref="A122:D122"/>
    <mergeCell ref="F122:G122"/>
    <mergeCell ref="A124:G124"/>
    <mergeCell ref="A125:D125"/>
    <mergeCell ref="F125:G125"/>
    <mergeCell ref="A109:G111"/>
    <mergeCell ref="A112:G112"/>
    <mergeCell ref="A113:G114"/>
    <mergeCell ref="A115:G115"/>
    <mergeCell ref="A116:G118"/>
    <mergeCell ref="A120:G120"/>
    <mergeCell ref="A100:D100"/>
    <mergeCell ref="E100:G100"/>
    <mergeCell ref="A102:G102"/>
    <mergeCell ref="A103:G103"/>
    <mergeCell ref="A104:G106"/>
    <mergeCell ref="A108:G108"/>
    <mergeCell ref="A98:B98"/>
    <mergeCell ref="C98:D98"/>
    <mergeCell ref="E98:F98"/>
    <mergeCell ref="A99:B99"/>
    <mergeCell ref="C99:D99"/>
    <mergeCell ref="E99:F99"/>
    <mergeCell ref="A94:D94"/>
    <mergeCell ref="A96:B96"/>
    <mergeCell ref="C96:D96"/>
    <mergeCell ref="E96:F96"/>
    <mergeCell ref="A97:B97"/>
    <mergeCell ref="C97:D97"/>
    <mergeCell ref="E97:F97"/>
    <mergeCell ref="A85:G85"/>
    <mergeCell ref="A86:D86"/>
    <mergeCell ref="A87:D87"/>
    <mergeCell ref="E87:E93"/>
    <mergeCell ref="A88:D88"/>
    <mergeCell ref="A89:D89"/>
    <mergeCell ref="A90:D90"/>
    <mergeCell ref="A91:D91"/>
    <mergeCell ref="A92:D92"/>
    <mergeCell ref="A93:D93"/>
    <mergeCell ref="A81:E81"/>
    <mergeCell ref="F81:G81"/>
    <mergeCell ref="A82:E82"/>
    <mergeCell ref="F82:G82"/>
    <mergeCell ref="A83:E83"/>
    <mergeCell ref="F83:G83"/>
    <mergeCell ref="A77:G77"/>
    <mergeCell ref="A79:E79"/>
    <mergeCell ref="F79:G79"/>
    <mergeCell ref="A70:C70"/>
    <mergeCell ref="A71:C71"/>
    <mergeCell ref="A72:C72"/>
    <mergeCell ref="A73:C73"/>
    <mergeCell ref="A74:C74"/>
    <mergeCell ref="A75:G75"/>
    <mergeCell ref="A63:D63"/>
    <mergeCell ref="A64:D64"/>
    <mergeCell ref="A65:D65"/>
    <mergeCell ref="A66:B66"/>
    <mergeCell ref="B67:G67"/>
    <mergeCell ref="A68:G68"/>
    <mergeCell ref="A58:B58"/>
    <mergeCell ref="C58:G58"/>
    <mergeCell ref="A59:B59"/>
    <mergeCell ref="C59:G59"/>
    <mergeCell ref="A61:G61"/>
    <mergeCell ref="A62:D62"/>
    <mergeCell ref="A55:B55"/>
    <mergeCell ref="C55:G55"/>
    <mergeCell ref="A56:B56"/>
    <mergeCell ref="C56:G56"/>
    <mergeCell ref="A57:B57"/>
    <mergeCell ref="C57:G57"/>
    <mergeCell ref="A50:B50"/>
    <mergeCell ref="C50:G50"/>
    <mergeCell ref="A52:G52"/>
    <mergeCell ref="A53:B53"/>
    <mergeCell ref="C53:G53"/>
    <mergeCell ref="A54:B54"/>
    <mergeCell ref="C54:G54"/>
    <mergeCell ref="A47:B47"/>
    <mergeCell ref="C47:G47"/>
    <mergeCell ref="A48:B48"/>
    <mergeCell ref="C48:G48"/>
    <mergeCell ref="A49:B49"/>
    <mergeCell ref="C49:G49"/>
    <mergeCell ref="A44:B44"/>
    <mergeCell ref="C44:G44"/>
    <mergeCell ref="A45:B45"/>
    <mergeCell ref="C45:G45"/>
    <mergeCell ref="A46:B46"/>
    <mergeCell ref="C46:G46"/>
    <mergeCell ref="B38:G38"/>
    <mergeCell ref="B39:G39"/>
    <mergeCell ref="A41:G41"/>
    <mergeCell ref="A42:B42"/>
    <mergeCell ref="C42:G42"/>
    <mergeCell ref="A43:B43"/>
    <mergeCell ref="C43:G43"/>
    <mergeCell ref="B31:C31"/>
    <mergeCell ref="A32:G32"/>
    <mergeCell ref="A34:G34"/>
    <mergeCell ref="B35:G35"/>
    <mergeCell ref="B36:G36"/>
    <mergeCell ref="B37:G37"/>
    <mergeCell ref="A28:B28"/>
    <mergeCell ref="C28:D28"/>
    <mergeCell ref="E28:F28"/>
    <mergeCell ref="A29:B29"/>
    <mergeCell ref="C29:G29"/>
    <mergeCell ref="A30:E30"/>
    <mergeCell ref="F30:G30"/>
    <mergeCell ref="A23:G23"/>
    <mergeCell ref="A24:G24"/>
    <mergeCell ref="C25:G25"/>
    <mergeCell ref="C26:G26"/>
    <mergeCell ref="A27:B27"/>
    <mergeCell ref="C27:G27"/>
    <mergeCell ref="B18:G18"/>
    <mergeCell ref="B19:C19"/>
    <mergeCell ref="D19:E19"/>
    <mergeCell ref="F19:G19"/>
    <mergeCell ref="B20:G20"/>
    <mergeCell ref="D21:G21"/>
    <mergeCell ref="B12:C12"/>
    <mergeCell ref="E12:G12"/>
    <mergeCell ref="A14:G14"/>
    <mergeCell ref="B15:G15"/>
    <mergeCell ref="B16:G16"/>
    <mergeCell ref="B17:G17"/>
    <mergeCell ref="B9:D9"/>
    <mergeCell ref="F9:G9"/>
    <mergeCell ref="A10:B10"/>
    <mergeCell ref="C10:G10"/>
    <mergeCell ref="B11:C11"/>
    <mergeCell ref="E11:G11"/>
    <mergeCell ref="A1:G1"/>
    <mergeCell ref="A2:G2"/>
    <mergeCell ref="A3:G3"/>
    <mergeCell ref="B6:D6"/>
    <mergeCell ref="F6:G6"/>
    <mergeCell ref="B8:D8"/>
    <mergeCell ref="F8:G8"/>
  </mergeCells>
  <dataValidations count="7">
    <dataValidation type="list" allowBlank="1" showInputMessage="1" showErrorMessage="1" sqref="B21">
      <formula1>"Sì, No,"</formula1>
    </dataValidation>
    <dataValidation type="textLength" allowBlank="1" showInputMessage="1" showErrorMessage="1" sqref="B20:G20">
      <formula1>20</formula1>
      <formula2>250</formula2>
    </dataValidation>
    <dataValidation type="list" allowBlank="1" showInputMessage="1" showErrorMessage="1" sqref="E87:E93">
      <formula1>"30%, 35%, 36%, 37%, 38%, 39%, 40%, 60%"</formula1>
    </dataValidation>
    <dataValidation type="list" allowBlank="1" showInputMessage="1" showErrorMessage="1" sqref="C28">
      <formula1>"Produttore, Coproduttore, Produttore esecutivo,"</formula1>
    </dataValidation>
    <dataValidation type="list" allowBlank="1" showInputMessage="1" showErrorMessage="1" sqref="C29:G29">
      <formula1>"Non presente, ★, ★★, ★★★,"</formula1>
    </dataValidation>
    <dataValidation type="list" allowBlank="1" showInputMessage="1" showErrorMessage="1" sqref="D103:D114 D126:D131 E121:E122 D120 D116:D118 E125:E131">
      <formula1>"Sì, No"</formula1>
    </dataValidation>
    <dataValidation type="list" allowBlank="1" showInputMessage="1" showErrorMessage="1" sqref="C26:G26">
      <formula1>"Società in nome collettivo, Società in accomandita semplice, Società per azioni, Società a responsabilità limitata, Società a responsabilità limitata con un unico socio, Società in accomandita per azioni, Società cooperativa,"</formula1>
    </dataValidation>
  </dataValidation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3"/>
  <sheetViews>
    <sheetView zoomScalePageLayoutView="0" workbookViewId="0" topLeftCell="B1">
      <selection activeCell="B372" sqref="B372:J373"/>
    </sheetView>
  </sheetViews>
  <sheetFormatPr defaultColWidth="8.8515625" defaultRowHeight="12.75"/>
  <cols>
    <col min="1" max="1" width="0" style="0" hidden="1" customWidth="1"/>
    <col min="2" max="2" width="6.28125" style="50" customWidth="1"/>
    <col min="3" max="3" width="34.421875" style="50" customWidth="1"/>
    <col min="4" max="4" width="7.00390625" style="98" customWidth="1"/>
    <col min="5" max="5" width="11.421875" style="50" customWidth="1"/>
    <col min="6" max="6" width="7.140625" style="198" customWidth="1"/>
    <col min="7" max="7" width="8.00390625" style="50" customWidth="1"/>
    <col min="8" max="8" width="9.421875" style="179" customWidth="1"/>
    <col min="9" max="9" width="2.28125" style="50" customWidth="1"/>
    <col min="10" max="10" width="16.28125" style="50" customWidth="1"/>
    <col min="11" max="15" width="11.421875" style="50" customWidth="1"/>
  </cols>
  <sheetData>
    <row r="1" spans="2:10" ht="15.75">
      <c r="B1" s="474" t="s">
        <v>415</v>
      </c>
      <c r="C1" s="475"/>
      <c r="D1" s="475"/>
      <c r="E1" s="475"/>
      <c r="F1" s="475"/>
      <c r="G1" s="475"/>
      <c r="H1" s="475"/>
      <c r="I1" s="475"/>
      <c r="J1" s="476"/>
    </row>
    <row r="2" spans="2:10" ht="15.75">
      <c r="B2" s="477" t="s">
        <v>416</v>
      </c>
      <c r="C2" s="478"/>
      <c r="D2" s="478"/>
      <c r="E2" s="478"/>
      <c r="F2" s="478"/>
      <c r="G2" s="478"/>
      <c r="H2" s="478"/>
      <c r="I2" s="478"/>
      <c r="J2" s="479"/>
    </row>
    <row r="3" spans="2:10" ht="15.75">
      <c r="B3" s="51"/>
      <c r="C3" s="52"/>
      <c r="D3" s="52"/>
      <c r="E3" s="52"/>
      <c r="F3" s="53"/>
      <c r="G3" s="52"/>
      <c r="H3" s="54"/>
      <c r="I3" s="52"/>
      <c r="J3" s="55"/>
    </row>
    <row r="4" spans="2:10" ht="13.5">
      <c r="B4" s="56" t="s">
        <v>122</v>
      </c>
      <c r="C4" s="57"/>
      <c r="D4" s="58"/>
      <c r="E4" s="59" t="s">
        <v>123</v>
      </c>
      <c r="F4" s="60"/>
      <c r="G4" s="61"/>
      <c r="H4" s="62"/>
      <c r="I4" s="63"/>
      <c r="J4" s="64" t="s">
        <v>124</v>
      </c>
    </row>
    <row r="5" spans="2:10" ht="13.5">
      <c r="B5" s="65">
        <v>1</v>
      </c>
      <c r="C5" s="66" t="s">
        <v>125</v>
      </c>
      <c r="D5" s="67"/>
      <c r="E5" s="68"/>
      <c r="F5" s="69"/>
      <c r="G5" s="68"/>
      <c r="H5" s="70"/>
      <c r="I5" s="71"/>
      <c r="J5" s="72"/>
    </row>
    <row r="6" spans="2:10" ht="13.5">
      <c r="B6" s="73">
        <v>1</v>
      </c>
      <c r="C6" s="50" t="s">
        <v>126</v>
      </c>
      <c r="D6" s="74"/>
      <c r="E6" s="75"/>
      <c r="F6" s="75"/>
      <c r="G6" s="75"/>
      <c r="H6" s="75"/>
      <c r="I6" s="76"/>
      <c r="J6" s="77"/>
    </row>
    <row r="7" spans="2:10" ht="13.5">
      <c r="B7" s="73">
        <v>2</v>
      </c>
      <c r="C7" s="50" t="s">
        <v>127</v>
      </c>
      <c r="D7" s="74"/>
      <c r="E7" s="75"/>
      <c r="F7" s="75"/>
      <c r="G7" s="75"/>
      <c r="H7" s="75"/>
      <c r="I7" s="78"/>
      <c r="J7" s="79">
        <v>0</v>
      </c>
    </row>
    <row r="8" spans="2:10" ht="13.5">
      <c r="B8" s="73">
        <v>3</v>
      </c>
      <c r="C8" s="50" t="s">
        <v>128</v>
      </c>
      <c r="D8" s="74"/>
      <c r="E8" s="75"/>
      <c r="F8" s="75"/>
      <c r="G8" s="75"/>
      <c r="H8" s="75"/>
      <c r="I8" s="76"/>
      <c r="J8" s="79">
        <v>0</v>
      </c>
    </row>
    <row r="9" spans="2:10" ht="13.5">
      <c r="B9" s="73">
        <f>B8+1</f>
        <v>4</v>
      </c>
      <c r="C9" s="50" t="s">
        <v>129</v>
      </c>
      <c r="D9" s="74"/>
      <c r="E9" s="75"/>
      <c r="F9" s="75"/>
      <c r="G9" s="75"/>
      <c r="H9" s="75"/>
      <c r="I9" s="78"/>
      <c r="J9" s="79">
        <v>0</v>
      </c>
    </row>
    <row r="10" spans="2:10" ht="13.5">
      <c r="B10" s="73">
        <v>5</v>
      </c>
      <c r="C10" s="50" t="s">
        <v>130</v>
      </c>
      <c r="D10" s="74"/>
      <c r="E10" s="75"/>
      <c r="F10" s="75"/>
      <c r="G10" s="75"/>
      <c r="H10" s="75"/>
      <c r="I10" s="76"/>
      <c r="J10" s="79">
        <v>0</v>
      </c>
    </row>
    <row r="11" spans="2:10" ht="13.5">
      <c r="B11" s="73">
        <v>6</v>
      </c>
      <c r="C11" s="50" t="s">
        <v>131</v>
      </c>
      <c r="D11" s="74"/>
      <c r="E11" s="75"/>
      <c r="F11" s="75"/>
      <c r="G11" s="75"/>
      <c r="H11" s="75"/>
      <c r="I11" s="76"/>
      <c r="J11" s="79">
        <v>0</v>
      </c>
    </row>
    <row r="12" spans="2:10" ht="13.5">
      <c r="B12" s="73">
        <v>7</v>
      </c>
      <c r="C12" s="50" t="s">
        <v>132</v>
      </c>
      <c r="D12" s="74"/>
      <c r="E12" s="75"/>
      <c r="F12" s="75"/>
      <c r="G12" s="75"/>
      <c r="H12" s="75"/>
      <c r="I12" s="76"/>
      <c r="J12" s="79">
        <v>0</v>
      </c>
    </row>
    <row r="13" spans="2:10" ht="13.5">
      <c r="B13" s="73">
        <v>8</v>
      </c>
      <c r="C13" s="50" t="s">
        <v>133</v>
      </c>
      <c r="D13" s="74"/>
      <c r="E13" s="80">
        <f>SUM(J7:J11)-J9</f>
        <v>0</v>
      </c>
      <c r="F13" s="81" t="s">
        <v>134</v>
      </c>
      <c r="G13" s="82" t="s">
        <v>135</v>
      </c>
      <c r="H13" s="83"/>
      <c r="I13" s="76"/>
      <c r="J13" s="84">
        <f>E13*H13</f>
        <v>0</v>
      </c>
    </row>
    <row r="14" spans="2:10" ht="13.5">
      <c r="B14" s="85"/>
      <c r="D14" s="74"/>
      <c r="E14" s="75"/>
      <c r="F14" s="81"/>
      <c r="G14" s="86"/>
      <c r="H14" s="87"/>
      <c r="I14" s="86"/>
      <c r="J14" s="88"/>
    </row>
    <row r="15" spans="2:10" ht="13.5">
      <c r="B15" s="89" t="s">
        <v>136</v>
      </c>
      <c r="C15" s="90" t="s">
        <v>137</v>
      </c>
      <c r="D15" s="91"/>
      <c r="E15" s="92"/>
      <c r="F15" s="93"/>
      <c r="G15" s="94"/>
      <c r="H15" s="95"/>
      <c r="I15" s="94"/>
      <c r="J15" s="96">
        <f>SUM(J6:J14)</f>
        <v>0</v>
      </c>
    </row>
    <row r="16" spans="2:10" ht="13.5">
      <c r="B16" s="89"/>
      <c r="D16" s="74"/>
      <c r="E16" s="97"/>
      <c r="F16" s="81"/>
      <c r="G16" s="98"/>
      <c r="H16" s="87"/>
      <c r="I16" s="98"/>
      <c r="J16" s="99"/>
    </row>
    <row r="17" spans="2:10" ht="13.5">
      <c r="B17" s="100">
        <v>2</v>
      </c>
      <c r="C17" s="101" t="s">
        <v>138</v>
      </c>
      <c r="D17" s="74"/>
      <c r="E17" s="75"/>
      <c r="F17" s="81"/>
      <c r="G17" s="86"/>
      <c r="H17" s="87"/>
      <c r="I17" s="86"/>
      <c r="J17" s="102"/>
    </row>
    <row r="18" spans="2:10" ht="13.5">
      <c r="B18" s="73">
        <v>1</v>
      </c>
      <c r="C18" s="50" t="s">
        <v>13</v>
      </c>
      <c r="D18" s="74"/>
      <c r="E18" s="75"/>
      <c r="F18" s="75"/>
      <c r="G18" s="75"/>
      <c r="H18" s="75"/>
      <c r="I18" s="76"/>
      <c r="J18" s="77">
        <v>0</v>
      </c>
    </row>
    <row r="19" spans="2:10" ht="13.5">
      <c r="B19" s="73">
        <v>2</v>
      </c>
      <c r="C19" s="103" t="s">
        <v>139</v>
      </c>
      <c r="D19" s="74"/>
      <c r="E19" s="75"/>
      <c r="F19" s="75"/>
      <c r="G19" s="75"/>
      <c r="H19" s="75"/>
      <c r="I19" s="76"/>
      <c r="J19" s="77">
        <v>0</v>
      </c>
    </row>
    <row r="20" spans="2:10" ht="13.5">
      <c r="B20" s="73">
        <v>3</v>
      </c>
      <c r="C20" s="50" t="s">
        <v>133</v>
      </c>
      <c r="D20" s="74"/>
      <c r="E20" s="75">
        <f>J18*60%</f>
        <v>0</v>
      </c>
      <c r="F20" s="81" t="s">
        <v>134</v>
      </c>
      <c r="G20" s="82" t="s">
        <v>140</v>
      </c>
      <c r="H20" s="83"/>
      <c r="I20" s="76"/>
      <c r="J20" s="84">
        <f>E20*H20</f>
        <v>0</v>
      </c>
    </row>
    <row r="21" spans="2:10" ht="13.5">
      <c r="B21" s="85"/>
      <c r="D21" s="74"/>
      <c r="E21" s="75"/>
      <c r="F21" s="81"/>
      <c r="G21" s="86"/>
      <c r="H21" s="87"/>
      <c r="I21" s="86"/>
      <c r="J21" s="88"/>
    </row>
    <row r="22" spans="2:10" ht="13.5">
      <c r="B22" s="85" t="s">
        <v>136</v>
      </c>
      <c r="C22" s="90" t="s">
        <v>141</v>
      </c>
      <c r="D22" s="91"/>
      <c r="E22" s="92"/>
      <c r="F22" s="93"/>
      <c r="G22" s="94"/>
      <c r="H22" s="95"/>
      <c r="I22" s="94"/>
      <c r="J22" s="96">
        <f>SUM(J18:J21)</f>
        <v>0</v>
      </c>
    </row>
    <row r="23" spans="2:10" ht="13.5">
      <c r="B23" s="89"/>
      <c r="D23" s="74"/>
      <c r="E23" s="97"/>
      <c r="F23" s="81"/>
      <c r="G23" s="98"/>
      <c r="H23" s="87"/>
      <c r="I23" s="98"/>
      <c r="J23" s="88"/>
    </row>
    <row r="24" spans="2:10" ht="13.5">
      <c r="B24" s="100">
        <v>3</v>
      </c>
      <c r="C24" s="101" t="s">
        <v>142</v>
      </c>
      <c r="D24" s="104"/>
      <c r="F24" s="81" t="s">
        <v>143</v>
      </c>
      <c r="G24" s="86"/>
      <c r="H24" s="81" t="s">
        <v>144</v>
      </c>
      <c r="I24" s="86"/>
      <c r="J24" s="105"/>
    </row>
    <row r="25" spans="2:10" ht="13.5">
      <c r="B25" s="73">
        <v>1</v>
      </c>
      <c r="C25" s="50" t="s">
        <v>145</v>
      </c>
      <c r="D25" s="74"/>
      <c r="E25" s="75"/>
      <c r="F25" s="81">
        <v>0</v>
      </c>
      <c r="G25" s="86"/>
      <c r="H25" s="87">
        <v>0</v>
      </c>
      <c r="I25" s="76"/>
      <c r="J25" s="106">
        <f aca="true" t="shared" si="0" ref="J25:J30">F25*H25</f>
        <v>0</v>
      </c>
    </row>
    <row r="26" spans="2:10" ht="13.5">
      <c r="B26" s="73">
        <v>2</v>
      </c>
      <c r="C26" s="50" t="s">
        <v>145</v>
      </c>
      <c r="D26" s="74"/>
      <c r="E26" s="75"/>
      <c r="F26" s="81">
        <v>0</v>
      </c>
      <c r="G26" s="86"/>
      <c r="H26" s="87">
        <v>0</v>
      </c>
      <c r="I26" s="76"/>
      <c r="J26" s="106">
        <f t="shared" si="0"/>
        <v>0</v>
      </c>
    </row>
    <row r="27" spans="2:10" ht="13.5">
      <c r="B27" s="73">
        <v>3</v>
      </c>
      <c r="C27" s="50" t="s">
        <v>145</v>
      </c>
      <c r="D27" s="107"/>
      <c r="E27" s="75"/>
      <c r="F27" s="81">
        <v>0</v>
      </c>
      <c r="G27" s="86"/>
      <c r="H27" s="87">
        <v>0</v>
      </c>
      <c r="I27" s="76"/>
      <c r="J27" s="106">
        <f t="shared" si="0"/>
        <v>0</v>
      </c>
    </row>
    <row r="28" spans="2:10" ht="13.5">
      <c r="B28" s="73">
        <v>4</v>
      </c>
      <c r="C28" s="50" t="s">
        <v>145</v>
      </c>
      <c r="D28" s="74"/>
      <c r="E28" s="75"/>
      <c r="F28" s="81">
        <v>0</v>
      </c>
      <c r="G28" s="86"/>
      <c r="H28" s="87">
        <v>0</v>
      </c>
      <c r="I28" s="76"/>
      <c r="J28" s="106">
        <f t="shared" si="0"/>
        <v>0</v>
      </c>
    </row>
    <row r="29" spans="2:10" ht="13.5">
      <c r="B29" s="73">
        <v>5</v>
      </c>
      <c r="C29" s="50" t="s">
        <v>145</v>
      </c>
      <c r="D29" s="74"/>
      <c r="E29" s="75"/>
      <c r="F29" s="81">
        <v>0</v>
      </c>
      <c r="G29" s="86"/>
      <c r="H29" s="87">
        <v>0</v>
      </c>
      <c r="I29" s="76"/>
      <c r="J29" s="106">
        <f t="shared" si="0"/>
        <v>0</v>
      </c>
    </row>
    <row r="30" spans="2:10" ht="13.5">
      <c r="B30" s="73" t="s">
        <v>146</v>
      </c>
      <c r="C30" s="50" t="s">
        <v>145</v>
      </c>
      <c r="D30" s="74"/>
      <c r="E30" s="75"/>
      <c r="F30" s="81">
        <v>0</v>
      </c>
      <c r="G30" s="86"/>
      <c r="H30" s="87">
        <v>0</v>
      </c>
      <c r="I30" s="76"/>
      <c r="J30" s="106">
        <f t="shared" si="0"/>
        <v>0</v>
      </c>
    </row>
    <row r="31" spans="2:10" ht="13.5">
      <c r="B31" s="73">
        <v>10</v>
      </c>
      <c r="C31" s="50" t="s">
        <v>147</v>
      </c>
      <c r="D31" s="74"/>
      <c r="E31" s="75"/>
      <c r="F31" s="81"/>
      <c r="G31" s="86"/>
      <c r="H31" s="87"/>
      <c r="I31" s="76"/>
      <c r="J31" s="77">
        <f>SUM(J25:J30)*10%</f>
        <v>0</v>
      </c>
    </row>
    <row r="32" spans="2:10" ht="13.5">
      <c r="B32" s="73">
        <v>11</v>
      </c>
      <c r="C32" s="50" t="s">
        <v>133</v>
      </c>
      <c r="D32" s="74"/>
      <c r="E32" s="75">
        <f>(J25+J27+J28+J29)*60%</f>
        <v>0</v>
      </c>
      <c r="F32" s="81" t="s">
        <v>134</v>
      </c>
      <c r="G32" s="82" t="s">
        <v>140</v>
      </c>
      <c r="H32" s="83"/>
      <c r="I32" s="76"/>
      <c r="J32" s="84">
        <f>E32*H32</f>
        <v>0</v>
      </c>
    </row>
    <row r="33" spans="2:10" ht="13.5">
      <c r="B33" s="73"/>
      <c r="C33" s="101"/>
      <c r="D33" s="108"/>
      <c r="E33" s="109"/>
      <c r="F33" s="110"/>
      <c r="G33" s="71"/>
      <c r="H33" s="70"/>
      <c r="I33" s="71"/>
      <c r="J33" s="111"/>
    </row>
    <row r="34" spans="2:10" ht="13.5">
      <c r="B34" s="112"/>
      <c r="C34" s="90" t="s">
        <v>148</v>
      </c>
      <c r="D34" s="113"/>
      <c r="E34" s="114"/>
      <c r="F34" s="115"/>
      <c r="G34" s="116"/>
      <c r="H34" s="95">
        <f>SUM(J26:J30)</f>
        <v>0</v>
      </c>
      <c r="I34" s="116"/>
      <c r="J34" s="96">
        <f>SUM(J25:J33)</f>
        <v>0</v>
      </c>
    </row>
    <row r="35" spans="2:10" ht="13.5">
      <c r="B35" s="117"/>
      <c r="F35" s="81"/>
      <c r="G35" s="86"/>
      <c r="H35" s="87"/>
      <c r="I35" s="86"/>
      <c r="J35" s="118"/>
    </row>
    <row r="36" spans="2:10" ht="15.75">
      <c r="B36" s="119"/>
      <c r="C36" s="120" t="s">
        <v>149</v>
      </c>
      <c r="D36" s="121"/>
      <c r="E36" s="122"/>
      <c r="F36" s="123"/>
      <c r="G36" s="124"/>
      <c r="H36" s="125"/>
      <c r="I36" s="126"/>
      <c r="J36" s="127">
        <f>J34+J22+J15</f>
        <v>0</v>
      </c>
    </row>
    <row r="37" spans="2:10" ht="15.75">
      <c r="B37" s="128"/>
      <c r="C37" s="129"/>
      <c r="D37" s="130"/>
      <c r="E37" s="131"/>
      <c r="F37" s="110"/>
      <c r="G37" s="71"/>
      <c r="H37" s="70"/>
      <c r="I37" s="71"/>
      <c r="J37" s="132"/>
    </row>
    <row r="38" spans="2:10" ht="13.5">
      <c r="B38" s="100">
        <v>4</v>
      </c>
      <c r="C38" s="101" t="s">
        <v>150</v>
      </c>
      <c r="D38" s="74"/>
      <c r="E38" s="75"/>
      <c r="F38" s="81"/>
      <c r="G38" s="86"/>
      <c r="H38" s="87"/>
      <c r="I38" s="86"/>
      <c r="J38" s="105"/>
    </row>
    <row r="39" spans="2:10" ht="13.5">
      <c r="B39" s="100"/>
      <c r="C39" s="103"/>
      <c r="D39" s="74"/>
      <c r="E39" s="75"/>
      <c r="F39" s="81"/>
      <c r="G39" s="86"/>
      <c r="H39" s="87"/>
      <c r="I39" s="86"/>
      <c r="J39" s="133">
        <v>0</v>
      </c>
    </row>
    <row r="40" spans="2:15" ht="13.5">
      <c r="B40" s="73">
        <v>1</v>
      </c>
      <c r="C40" s="134" t="s">
        <v>151</v>
      </c>
      <c r="D40" s="135"/>
      <c r="E40" s="136"/>
      <c r="F40" s="137"/>
      <c r="G40" s="138"/>
      <c r="H40" s="139"/>
      <c r="I40" s="138"/>
      <c r="J40" s="106">
        <v>0</v>
      </c>
      <c r="K40" s="134"/>
      <c r="L40" s="134"/>
      <c r="M40" s="134"/>
      <c r="N40" s="134"/>
      <c r="O40" s="134"/>
    </row>
    <row r="41" spans="2:11" ht="13.5">
      <c r="B41" s="73">
        <v>2</v>
      </c>
      <c r="C41" s="50" t="s">
        <v>152</v>
      </c>
      <c r="D41" s="74"/>
      <c r="E41" s="75"/>
      <c r="F41" s="81"/>
      <c r="G41" s="82" t="s">
        <v>153</v>
      </c>
      <c r="H41" s="87">
        <v>0</v>
      </c>
      <c r="I41" s="86"/>
      <c r="J41" s="106">
        <f>F41*H41</f>
        <v>0</v>
      </c>
      <c r="K41" s="140"/>
    </row>
    <row r="42" spans="2:10" ht="13.5">
      <c r="B42" s="73">
        <v>3</v>
      </c>
      <c r="C42" s="50" t="s">
        <v>154</v>
      </c>
      <c r="D42" s="74"/>
      <c r="E42" s="75" t="s">
        <v>155</v>
      </c>
      <c r="F42" s="81"/>
      <c r="G42" s="82" t="s">
        <v>156</v>
      </c>
      <c r="H42" s="87">
        <v>0</v>
      </c>
      <c r="I42" s="86"/>
      <c r="J42" s="141"/>
    </row>
    <row r="43" spans="2:10" ht="13.5">
      <c r="B43" s="73">
        <v>4</v>
      </c>
      <c r="C43" s="142"/>
      <c r="D43" s="74"/>
      <c r="E43" s="75" t="s">
        <v>157</v>
      </c>
      <c r="F43" s="81"/>
      <c r="G43" s="82" t="s">
        <v>156</v>
      </c>
      <c r="H43" s="87">
        <v>0</v>
      </c>
      <c r="I43" s="86"/>
      <c r="J43" s="143">
        <f>(F42*H42)+(F43*H43)</f>
        <v>0</v>
      </c>
    </row>
    <row r="44" spans="2:10" ht="13.5">
      <c r="B44" s="73">
        <v>5</v>
      </c>
      <c r="C44" s="50" t="s">
        <v>158</v>
      </c>
      <c r="D44" s="74"/>
      <c r="E44" s="75" t="s">
        <v>155</v>
      </c>
      <c r="F44" s="81"/>
      <c r="G44" s="82" t="s">
        <v>156</v>
      </c>
      <c r="H44" s="87">
        <v>0</v>
      </c>
      <c r="I44" s="86"/>
      <c r="J44" s="141"/>
    </row>
    <row r="45" spans="2:10" ht="13.5">
      <c r="B45" s="73">
        <v>6</v>
      </c>
      <c r="C45" s="142"/>
      <c r="D45" s="74"/>
      <c r="E45" s="75" t="s">
        <v>157</v>
      </c>
      <c r="F45" s="81"/>
      <c r="G45" s="82" t="s">
        <v>156</v>
      </c>
      <c r="H45" s="87">
        <v>0</v>
      </c>
      <c r="I45" s="86"/>
      <c r="J45" s="143">
        <f>(F44*H44)+(F45*H45)</f>
        <v>0</v>
      </c>
    </row>
    <row r="46" spans="2:10" ht="13.5">
      <c r="B46" s="73">
        <v>7</v>
      </c>
      <c r="C46" s="50" t="s">
        <v>159</v>
      </c>
      <c r="D46" s="74"/>
      <c r="E46" s="75" t="s">
        <v>155</v>
      </c>
      <c r="F46" s="81"/>
      <c r="G46" s="82" t="s">
        <v>156</v>
      </c>
      <c r="H46" s="87">
        <v>0</v>
      </c>
      <c r="I46" s="86"/>
      <c r="J46" s="141"/>
    </row>
    <row r="47" spans="2:10" ht="13.5">
      <c r="B47" s="73">
        <v>8</v>
      </c>
      <c r="D47" s="74"/>
      <c r="E47" s="75" t="s">
        <v>157</v>
      </c>
      <c r="F47" s="81"/>
      <c r="G47" s="82" t="s">
        <v>156</v>
      </c>
      <c r="H47" s="87">
        <v>0</v>
      </c>
      <c r="I47" s="86"/>
      <c r="J47" s="143">
        <f>(F46*H46)+(F47*H47)</f>
        <v>0</v>
      </c>
    </row>
    <row r="48" spans="2:10" ht="13.5">
      <c r="B48" s="73">
        <v>9</v>
      </c>
      <c r="C48" s="50" t="s">
        <v>160</v>
      </c>
      <c r="D48" s="74"/>
      <c r="E48" s="75" t="s">
        <v>155</v>
      </c>
      <c r="F48" s="81"/>
      <c r="G48" s="82" t="s">
        <v>156</v>
      </c>
      <c r="H48" s="87">
        <v>0</v>
      </c>
      <c r="I48" s="86"/>
      <c r="J48" s="141"/>
    </row>
    <row r="49" spans="2:10" ht="13.5">
      <c r="B49" s="73">
        <v>10</v>
      </c>
      <c r="C49" s="142"/>
      <c r="D49" s="74"/>
      <c r="E49" s="75" t="s">
        <v>157</v>
      </c>
      <c r="F49" s="81"/>
      <c r="G49" s="82" t="s">
        <v>156</v>
      </c>
      <c r="H49" s="87">
        <v>0</v>
      </c>
      <c r="I49" s="86"/>
      <c r="J49" s="143">
        <f>(F48*H48)+(F49*H49)</f>
        <v>0</v>
      </c>
    </row>
    <row r="50" spans="2:10" ht="13.5">
      <c r="B50" s="73">
        <v>11</v>
      </c>
      <c r="C50" s="50" t="s">
        <v>161</v>
      </c>
      <c r="D50" s="74"/>
      <c r="E50" s="75" t="s">
        <v>155</v>
      </c>
      <c r="F50" s="81"/>
      <c r="G50" s="82" t="s">
        <v>156</v>
      </c>
      <c r="H50" s="87">
        <v>0</v>
      </c>
      <c r="I50" s="86"/>
      <c r="J50" s="144"/>
    </row>
    <row r="51" spans="2:10" ht="13.5">
      <c r="B51" s="73">
        <v>12</v>
      </c>
      <c r="C51" s="142"/>
      <c r="D51" s="74"/>
      <c r="E51" s="75" t="s">
        <v>157</v>
      </c>
      <c r="F51" s="81"/>
      <c r="G51" s="82" t="s">
        <v>156</v>
      </c>
      <c r="H51" s="87">
        <v>0</v>
      </c>
      <c r="I51" s="86"/>
      <c r="J51" s="145">
        <f>(D50*F50*H50)+(D50*F51*H51)</f>
        <v>0</v>
      </c>
    </row>
    <row r="52" spans="2:10" ht="13.5">
      <c r="B52" s="73">
        <v>13</v>
      </c>
      <c r="C52" s="50" t="s">
        <v>162</v>
      </c>
      <c r="D52" s="74"/>
      <c r="E52" s="75"/>
      <c r="F52" s="81"/>
      <c r="G52" s="82" t="s">
        <v>156</v>
      </c>
      <c r="H52" s="87">
        <v>0</v>
      </c>
      <c r="I52" s="86"/>
      <c r="J52" s="146">
        <f>F52*H52</f>
        <v>0</v>
      </c>
    </row>
    <row r="53" spans="2:10" ht="13.5">
      <c r="B53" s="73">
        <v>14</v>
      </c>
      <c r="C53" s="50" t="s">
        <v>163</v>
      </c>
      <c r="D53" s="74"/>
      <c r="E53" s="75" t="s">
        <v>155</v>
      </c>
      <c r="F53" s="81"/>
      <c r="G53" s="82" t="s">
        <v>156</v>
      </c>
      <c r="H53" s="87">
        <v>0</v>
      </c>
      <c r="I53" s="86"/>
      <c r="J53" s="144"/>
    </row>
    <row r="54" spans="2:10" ht="13.5">
      <c r="B54" s="73">
        <v>15</v>
      </c>
      <c r="D54" s="74"/>
      <c r="E54" s="75" t="s">
        <v>157</v>
      </c>
      <c r="F54" s="81"/>
      <c r="G54" s="82" t="s">
        <v>156</v>
      </c>
      <c r="H54" s="87">
        <v>0</v>
      </c>
      <c r="I54" s="86"/>
      <c r="J54" s="145">
        <f>(F53*H53)+(F54*H54)</f>
        <v>0</v>
      </c>
    </row>
    <row r="55" spans="2:10" ht="13.5">
      <c r="B55" s="73">
        <v>16</v>
      </c>
      <c r="C55" s="50" t="s">
        <v>164</v>
      </c>
      <c r="D55" s="74"/>
      <c r="E55" s="75"/>
      <c r="F55" s="81"/>
      <c r="G55" s="82" t="s">
        <v>156</v>
      </c>
      <c r="H55" s="87">
        <v>0</v>
      </c>
      <c r="I55" s="86"/>
      <c r="J55" s="146">
        <f>D55*F55*H55</f>
        <v>0</v>
      </c>
    </row>
    <row r="56" spans="2:10" ht="13.5">
      <c r="B56" s="73">
        <v>17</v>
      </c>
      <c r="C56" s="103" t="s">
        <v>165</v>
      </c>
      <c r="D56" s="74" t="s">
        <v>166</v>
      </c>
      <c r="E56" s="75"/>
      <c r="F56" s="81"/>
      <c r="G56" s="82"/>
      <c r="H56" s="87"/>
      <c r="I56" s="86"/>
      <c r="J56" s="146">
        <v>0</v>
      </c>
    </row>
    <row r="57" spans="2:10" ht="13.5">
      <c r="B57" s="73">
        <v>18</v>
      </c>
      <c r="C57" s="50" t="s">
        <v>133</v>
      </c>
      <c r="D57" s="74"/>
      <c r="E57" s="75">
        <f>SUM(J41:J56)</f>
        <v>0</v>
      </c>
      <c r="F57" s="81" t="s">
        <v>134</v>
      </c>
      <c r="G57" s="82" t="s">
        <v>140</v>
      </c>
      <c r="H57" s="83"/>
      <c r="I57" s="86"/>
      <c r="J57" s="84">
        <f>E57*H57</f>
        <v>0</v>
      </c>
    </row>
    <row r="58" spans="2:10" ht="13.5">
      <c r="B58" s="85"/>
      <c r="D58" s="74"/>
      <c r="E58" s="97"/>
      <c r="F58" s="81"/>
      <c r="G58" s="98"/>
      <c r="H58" s="87"/>
      <c r="I58" s="98"/>
      <c r="J58" s="88"/>
    </row>
    <row r="59" spans="2:10" ht="13.5">
      <c r="B59" s="112" t="s">
        <v>136</v>
      </c>
      <c r="C59" s="90" t="s">
        <v>167</v>
      </c>
      <c r="D59" s="113"/>
      <c r="E59" s="114"/>
      <c r="F59" s="115"/>
      <c r="G59" s="116"/>
      <c r="H59" s="147"/>
      <c r="I59" s="116"/>
      <c r="J59" s="96">
        <f>SUM(J39:J58)</f>
        <v>0</v>
      </c>
    </row>
    <row r="60" spans="2:10" ht="13.5">
      <c r="B60" s="89"/>
      <c r="D60" s="74"/>
      <c r="E60" s="75"/>
      <c r="F60" s="81"/>
      <c r="G60" s="86"/>
      <c r="H60" s="87"/>
      <c r="I60" s="86"/>
      <c r="J60" s="88"/>
    </row>
    <row r="61" spans="2:10" ht="13.5">
      <c r="B61" s="100">
        <v>5</v>
      </c>
      <c r="C61" s="101" t="s">
        <v>168</v>
      </c>
      <c r="D61" s="74"/>
      <c r="E61" s="75"/>
      <c r="F61" s="81"/>
      <c r="G61" s="86"/>
      <c r="H61" s="87"/>
      <c r="I61" s="86"/>
      <c r="J61" s="88"/>
    </row>
    <row r="62" spans="2:10" ht="13.5">
      <c r="B62" s="73">
        <v>1</v>
      </c>
      <c r="C62" s="50" t="s">
        <v>169</v>
      </c>
      <c r="D62" s="74"/>
      <c r="E62" s="75" t="s">
        <v>155</v>
      </c>
      <c r="F62" s="81"/>
      <c r="G62" s="82" t="s">
        <v>156</v>
      </c>
      <c r="H62" s="87">
        <v>0</v>
      </c>
      <c r="I62" s="76"/>
      <c r="J62" s="144"/>
    </row>
    <row r="63" spans="2:10" ht="13.5">
      <c r="B63" s="73"/>
      <c r="D63" s="74"/>
      <c r="E63" s="75" t="s">
        <v>157</v>
      </c>
      <c r="F63" s="81"/>
      <c r="G63" s="82" t="s">
        <v>156</v>
      </c>
      <c r="H63" s="87">
        <v>0</v>
      </c>
      <c r="I63" s="76"/>
      <c r="J63" s="145">
        <f>(F62*H62)+(F63*H63)</f>
        <v>0</v>
      </c>
    </row>
    <row r="64" spans="2:10" ht="13.5">
      <c r="B64" s="73">
        <f>B62+1</f>
        <v>2</v>
      </c>
      <c r="C64" s="50" t="s">
        <v>170</v>
      </c>
      <c r="D64" s="74"/>
      <c r="E64" s="75" t="s">
        <v>155</v>
      </c>
      <c r="F64" s="81"/>
      <c r="G64" s="82" t="s">
        <v>156</v>
      </c>
      <c r="H64" s="87">
        <v>0</v>
      </c>
      <c r="I64" s="76"/>
      <c r="J64" s="144"/>
    </row>
    <row r="65" spans="2:10" ht="13.5">
      <c r="B65" s="73"/>
      <c r="D65" s="74"/>
      <c r="E65" s="75" t="s">
        <v>157</v>
      </c>
      <c r="F65" s="81"/>
      <c r="G65" s="82" t="s">
        <v>156</v>
      </c>
      <c r="H65" s="87">
        <v>0</v>
      </c>
      <c r="I65" s="76"/>
      <c r="J65" s="145">
        <f>(F64*H64)+(F65*H65)</f>
        <v>0</v>
      </c>
    </row>
    <row r="66" spans="2:10" ht="13.5">
      <c r="B66" s="73">
        <v>3</v>
      </c>
      <c r="C66" s="50" t="s">
        <v>171</v>
      </c>
      <c r="D66" s="74"/>
      <c r="E66" s="75"/>
      <c r="F66" s="81"/>
      <c r="G66" s="82" t="s">
        <v>156</v>
      </c>
      <c r="H66" s="87">
        <v>0</v>
      </c>
      <c r="I66" s="76"/>
      <c r="J66" s="148">
        <f>D66*F66*H66</f>
        <v>0</v>
      </c>
    </row>
    <row r="67" spans="2:10" ht="13.5">
      <c r="B67" s="73">
        <v>4</v>
      </c>
      <c r="C67" s="50" t="s">
        <v>172</v>
      </c>
      <c r="D67" s="74"/>
      <c r="E67" s="75" t="s">
        <v>155</v>
      </c>
      <c r="F67" s="81"/>
      <c r="G67" s="82" t="s">
        <v>156</v>
      </c>
      <c r="H67" s="87">
        <v>0</v>
      </c>
      <c r="I67" s="76"/>
      <c r="J67" s="144"/>
    </row>
    <row r="68" spans="2:10" ht="13.5">
      <c r="B68" s="73"/>
      <c r="D68" s="74"/>
      <c r="E68" s="75" t="s">
        <v>157</v>
      </c>
      <c r="F68" s="81"/>
      <c r="G68" s="82" t="s">
        <v>156</v>
      </c>
      <c r="H68" s="87">
        <v>0</v>
      </c>
      <c r="I68" s="76"/>
      <c r="J68" s="145">
        <f>(F67*H67)+(F68*H68)</f>
        <v>0</v>
      </c>
    </row>
    <row r="69" spans="2:10" ht="13.5">
      <c r="B69" s="73">
        <v>5</v>
      </c>
      <c r="C69" s="103" t="s">
        <v>173</v>
      </c>
      <c r="D69" s="74"/>
      <c r="E69" s="75"/>
      <c r="F69" s="81"/>
      <c r="G69" s="82"/>
      <c r="H69" s="87"/>
      <c r="I69" s="76"/>
      <c r="J69" s="145">
        <v>0</v>
      </c>
    </row>
    <row r="70" spans="2:11" ht="13.5">
      <c r="B70" s="73">
        <v>6</v>
      </c>
      <c r="C70" s="103" t="s">
        <v>165</v>
      </c>
      <c r="D70" s="74"/>
      <c r="E70" s="75"/>
      <c r="F70" s="81">
        <f>F43</f>
        <v>0</v>
      </c>
      <c r="G70" s="86"/>
      <c r="H70" s="87"/>
      <c r="I70" s="86"/>
      <c r="J70" s="146">
        <f>D70*F70*H70</f>
        <v>0</v>
      </c>
      <c r="K70" s="480"/>
    </row>
    <row r="71" spans="2:11" ht="13.5">
      <c r="B71" s="73">
        <v>7</v>
      </c>
      <c r="C71" s="50" t="s">
        <v>133</v>
      </c>
      <c r="D71" s="74"/>
      <c r="E71" s="75">
        <f>SUM(J62:J70)-J69</f>
        <v>0</v>
      </c>
      <c r="F71" s="81" t="s">
        <v>134</v>
      </c>
      <c r="G71" s="82" t="s">
        <v>140</v>
      </c>
      <c r="H71" s="83"/>
      <c r="I71" s="86"/>
      <c r="J71" s="84">
        <f>E71*H71</f>
        <v>0</v>
      </c>
      <c r="K71" s="481"/>
    </row>
    <row r="72" spans="2:10" ht="13.5">
      <c r="B72" s="89"/>
      <c r="D72" s="74"/>
      <c r="E72" s="97"/>
      <c r="F72" s="81"/>
      <c r="G72" s="98"/>
      <c r="H72" s="87"/>
      <c r="I72" s="98"/>
      <c r="J72" s="77"/>
    </row>
    <row r="73" spans="2:10" ht="13.5">
      <c r="B73" s="89"/>
      <c r="C73" s="90" t="s">
        <v>174</v>
      </c>
      <c r="D73" s="91"/>
      <c r="E73" s="92"/>
      <c r="F73" s="93"/>
      <c r="G73" s="94"/>
      <c r="H73" s="95"/>
      <c r="I73" s="94"/>
      <c r="J73" s="96">
        <f>SUM(J62:J72)</f>
        <v>0</v>
      </c>
    </row>
    <row r="74" spans="2:10" ht="13.5">
      <c r="B74" s="149"/>
      <c r="D74" s="74"/>
      <c r="E74" s="75"/>
      <c r="F74" s="81"/>
      <c r="G74" s="86"/>
      <c r="H74" s="87"/>
      <c r="I74" s="86"/>
      <c r="J74" s="150"/>
    </row>
    <row r="75" spans="2:10" ht="13.5">
      <c r="B75" s="100">
        <v>6</v>
      </c>
      <c r="C75" s="151" t="s">
        <v>175</v>
      </c>
      <c r="E75" s="152"/>
      <c r="F75" s="81"/>
      <c r="G75" s="86"/>
      <c r="H75" s="87"/>
      <c r="I75" s="86"/>
      <c r="J75" s="88"/>
    </row>
    <row r="76" spans="2:10" ht="13.5">
      <c r="B76" s="73">
        <v>1</v>
      </c>
      <c r="C76" s="50" t="s">
        <v>176</v>
      </c>
      <c r="D76" s="74"/>
      <c r="E76" s="75"/>
      <c r="F76" s="81">
        <v>0</v>
      </c>
      <c r="G76" s="82" t="s">
        <v>156</v>
      </c>
      <c r="H76" s="153">
        <v>0</v>
      </c>
      <c r="I76" s="76"/>
      <c r="J76" s="146">
        <f>F76*H76</f>
        <v>0</v>
      </c>
    </row>
    <row r="77" spans="2:10" ht="13.5">
      <c r="B77" s="73">
        <v>2</v>
      </c>
      <c r="C77" s="50" t="s">
        <v>177</v>
      </c>
      <c r="D77" s="74"/>
      <c r="E77" s="75"/>
      <c r="F77" s="81">
        <v>0</v>
      </c>
      <c r="G77" s="82" t="s">
        <v>153</v>
      </c>
      <c r="H77" s="87">
        <v>0</v>
      </c>
      <c r="I77" s="76"/>
      <c r="J77" s="146">
        <f>F77*H77</f>
        <v>0</v>
      </c>
    </row>
    <row r="78" spans="2:10" ht="13.5">
      <c r="B78" s="73">
        <v>3</v>
      </c>
      <c r="C78" s="50" t="s">
        <v>178</v>
      </c>
      <c r="D78" s="74"/>
      <c r="E78" s="75"/>
      <c r="F78" s="81">
        <v>0</v>
      </c>
      <c r="G78" s="82" t="s">
        <v>156</v>
      </c>
      <c r="H78" s="87">
        <v>0</v>
      </c>
      <c r="I78" s="76"/>
      <c r="J78" s="146">
        <f>F78*H78</f>
        <v>0</v>
      </c>
    </row>
    <row r="79" spans="2:11" ht="13.5">
      <c r="B79" s="73">
        <v>4</v>
      </c>
      <c r="C79" s="103" t="s">
        <v>179</v>
      </c>
      <c r="D79" s="74"/>
      <c r="E79" s="75"/>
      <c r="F79" s="81">
        <v>0</v>
      </c>
      <c r="G79" s="82" t="s">
        <v>156</v>
      </c>
      <c r="H79" s="87">
        <v>0</v>
      </c>
      <c r="I79" s="76"/>
      <c r="J79" s="146">
        <f>F79*H79</f>
        <v>0</v>
      </c>
      <c r="K79" s="154"/>
    </row>
    <row r="80" spans="2:10" ht="13.5">
      <c r="B80" s="73">
        <v>5</v>
      </c>
      <c r="C80" s="50" t="s">
        <v>180</v>
      </c>
      <c r="D80" s="74"/>
      <c r="E80" s="75"/>
      <c r="F80" s="81">
        <v>0</v>
      </c>
      <c r="G80" s="82" t="s">
        <v>156</v>
      </c>
      <c r="H80" s="87">
        <v>0</v>
      </c>
      <c r="I80" s="76"/>
      <c r="J80" s="146">
        <f>F80*H80</f>
        <v>0</v>
      </c>
    </row>
    <row r="81" spans="2:10" ht="13.5">
      <c r="B81" s="73">
        <v>6</v>
      </c>
      <c r="C81" s="50" t="s">
        <v>133</v>
      </c>
      <c r="D81" s="74"/>
      <c r="E81" s="75">
        <f>SUM(J76:J80)</f>
        <v>0</v>
      </c>
      <c r="F81" s="81" t="s">
        <v>134</v>
      </c>
      <c r="G81" s="82" t="s">
        <v>140</v>
      </c>
      <c r="H81" s="83"/>
      <c r="I81" s="86"/>
      <c r="J81" s="84">
        <f>E81*H81</f>
        <v>0</v>
      </c>
    </row>
    <row r="82" spans="2:10" ht="13.5">
      <c r="B82" s="89"/>
      <c r="D82" s="74"/>
      <c r="E82" s="97"/>
      <c r="F82" s="81"/>
      <c r="G82" s="98"/>
      <c r="H82" s="87"/>
      <c r="I82" s="98"/>
      <c r="J82" s="77"/>
    </row>
    <row r="83" spans="2:10" ht="13.5">
      <c r="B83" s="89"/>
      <c r="C83" s="90" t="s">
        <v>181</v>
      </c>
      <c r="D83" s="91"/>
      <c r="E83" s="92"/>
      <c r="F83" s="93"/>
      <c r="G83" s="94"/>
      <c r="H83" s="95"/>
      <c r="I83" s="94"/>
      <c r="J83" s="155">
        <f>SUM(J76:J82)</f>
        <v>0</v>
      </c>
    </row>
    <row r="84" spans="2:10" ht="13.5">
      <c r="B84" s="89"/>
      <c r="D84" s="74"/>
      <c r="E84" s="75"/>
      <c r="F84" s="81"/>
      <c r="G84" s="86"/>
      <c r="H84" s="87"/>
      <c r="I84" s="86"/>
      <c r="J84" s="156"/>
    </row>
    <row r="85" spans="2:10" ht="13.5">
      <c r="B85" s="100">
        <v>7</v>
      </c>
      <c r="C85" s="101" t="s">
        <v>182</v>
      </c>
      <c r="D85" s="157"/>
      <c r="E85" s="101"/>
      <c r="F85" s="81"/>
      <c r="H85" s="87"/>
      <c r="I85" s="86"/>
      <c r="J85" s="105"/>
    </row>
    <row r="86" spans="2:11" ht="13.5">
      <c r="B86" s="73">
        <v>1</v>
      </c>
      <c r="C86" s="50" t="s">
        <v>183</v>
      </c>
      <c r="D86" s="74"/>
      <c r="E86" s="75" t="s">
        <v>155</v>
      </c>
      <c r="F86" s="81">
        <v>0</v>
      </c>
      <c r="G86" s="82" t="s">
        <v>156</v>
      </c>
      <c r="H86" s="87">
        <v>0</v>
      </c>
      <c r="I86" s="76"/>
      <c r="J86" s="144"/>
      <c r="K86" s="134"/>
    </row>
    <row r="87" spans="2:10" ht="13.5">
      <c r="B87" s="73"/>
      <c r="D87" s="74"/>
      <c r="E87" s="75" t="s">
        <v>157</v>
      </c>
      <c r="F87" s="81">
        <v>0</v>
      </c>
      <c r="G87" s="82" t="s">
        <v>156</v>
      </c>
      <c r="H87" s="87">
        <v>0</v>
      </c>
      <c r="I87" s="76"/>
      <c r="J87" s="143">
        <f>(F86*H86)+(F87*H87)</f>
        <v>0</v>
      </c>
    </row>
    <row r="88" spans="2:11" ht="13.5">
      <c r="B88" s="73">
        <f>B86+1</f>
        <v>2</v>
      </c>
      <c r="C88" s="103" t="s">
        <v>184</v>
      </c>
      <c r="D88" s="74"/>
      <c r="E88" s="75" t="s">
        <v>157</v>
      </c>
      <c r="F88" s="81">
        <v>0</v>
      </c>
      <c r="G88" s="82" t="s">
        <v>156</v>
      </c>
      <c r="H88" s="87">
        <v>0</v>
      </c>
      <c r="I88" s="76"/>
      <c r="J88" s="158">
        <f>D88*F88*H88</f>
        <v>0</v>
      </c>
      <c r="K88" s="134"/>
    </row>
    <row r="89" spans="2:11" ht="13.5">
      <c r="B89" s="73">
        <v>3</v>
      </c>
      <c r="C89" s="50" t="s">
        <v>185</v>
      </c>
      <c r="D89" s="74"/>
      <c r="E89" s="75" t="s">
        <v>155</v>
      </c>
      <c r="F89" s="81">
        <v>0</v>
      </c>
      <c r="G89" s="82" t="s">
        <v>156</v>
      </c>
      <c r="H89" s="87">
        <v>0</v>
      </c>
      <c r="I89" s="76"/>
      <c r="J89" s="141"/>
      <c r="K89" s="134"/>
    </row>
    <row r="90" spans="2:10" ht="13.5">
      <c r="B90" s="73"/>
      <c r="D90" s="74"/>
      <c r="E90" s="75" t="s">
        <v>157</v>
      </c>
      <c r="F90" s="81">
        <v>0</v>
      </c>
      <c r="G90" s="82" t="s">
        <v>156</v>
      </c>
      <c r="H90" s="87">
        <v>0</v>
      </c>
      <c r="I90" s="76"/>
      <c r="J90" s="143">
        <f>D89*(F89*H89+F90*H90)</f>
        <v>0</v>
      </c>
    </row>
    <row r="91" spans="2:10" ht="13.5">
      <c r="B91" s="73">
        <v>4</v>
      </c>
      <c r="C91" s="103" t="s">
        <v>186</v>
      </c>
      <c r="D91" s="74"/>
      <c r="E91" s="75" t="s">
        <v>155</v>
      </c>
      <c r="F91" s="81">
        <v>0</v>
      </c>
      <c r="G91" s="82" t="s">
        <v>156</v>
      </c>
      <c r="H91" s="87">
        <v>0</v>
      </c>
      <c r="I91" s="76"/>
      <c r="J91" s="158"/>
    </row>
    <row r="92" spans="2:10" ht="13.5">
      <c r="B92" s="73"/>
      <c r="D92" s="74"/>
      <c r="E92" s="75" t="s">
        <v>157</v>
      </c>
      <c r="F92" s="81">
        <v>0</v>
      </c>
      <c r="G92" s="82" t="s">
        <v>156</v>
      </c>
      <c r="H92" s="153">
        <v>0</v>
      </c>
      <c r="I92" s="76"/>
      <c r="J92" s="143">
        <f>D91*(F91*H91+F92*H92)</f>
        <v>0</v>
      </c>
    </row>
    <row r="93" spans="2:10" ht="13.5">
      <c r="B93" s="73">
        <v>5</v>
      </c>
      <c r="C93" s="50" t="s">
        <v>187</v>
      </c>
      <c r="D93" s="74"/>
      <c r="E93" s="75" t="s">
        <v>155</v>
      </c>
      <c r="F93" s="81">
        <v>0</v>
      </c>
      <c r="G93" s="82" t="s">
        <v>156</v>
      </c>
      <c r="H93" s="87">
        <v>0</v>
      </c>
      <c r="I93" s="76"/>
      <c r="J93" s="141"/>
    </row>
    <row r="94" spans="2:10" ht="13.5">
      <c r="B94" s="73"/>
      <c r="D94" s="74"/>
      <c r="E94" s="75" t="s">
        <v>157</v>
      </c>
      <c r="F94" s="81">
        <v>0</v>
      </c>
      <c r="G94" s="82" t="s">
        <v>156</v>
      </c>
      <c r="H94" s="87">
        <v>0</v>
      </c>
      <c r="I94" s="76"/>
      <c r="J94" s="143">
        <f>D93*(F93*H93+F94*H94)</f>
        <v>0</v>
      </c>
    </row>
    <row r="95" spans="2:11" ht="13.5">
      <c r="B95" s="73">
        <v>6</v>
      </c>
      <c r="C95" s="50" t="s">
        <v>188</v>
      </c>
      <c r="D95" s="74"/>
      <c r="E95" s="75" t="s">
        <v>157</v>
      </c>
      <c r="F95" s="81">
        <v>0</v>
      </c>
      <c r="G95" s="82" t="s">
        <v>156</v>
      </c>
      <c r="H95" s="87">
        <v>0</v>
      </c>
      <c r="I95" s="76"/>
      <c r="J95" s="158">
        <f>F95*H95</f>
        <v>0</v>
      </c>
      <c r="K95" s="134"/>
    </row>
    <row r="96" spans="2:10" ht="13.5">
      <c r="B96" s="73">
        <v>7</v>
      </c>
      <c r="C96" s="50" t="s">
        <v>189</v>
      </c>
      <c r="D96" s="74"/>
      <c r="E96" s="136" t="s">
        <v>157</v>
      </c>
      <c r="F96" s="137">
        <v>0</v>
      </c>
      <c r="G96" s="159" t="s">
        <v>153</v>
      </c>
      <c r="H96" s="139">
        <v>0</v>
      </c>
      <c r="I96" s="160"/>
      <c r="J96" s="158">
        <f>F96*H96</f>
        <v>0</v>
      </c>
    </row>
    <row r="97" spans="2:11" ht="13.5">
      <c r="B97" s="73">
        <v>8</v>
      </c>
      <c r="C97" s="50" t="s">
        <v>190</v>
      </c>
      <c r="D97" s="74"/>
      <c r="E97" s="75" t="s">
        <v>157</v>
      </c>
      <c r="F97" s="81">
        <v>0</v>
      </c>
      <c r="G97" s="82" t="s">
        <v>156</v>
      </c>
      <c r="H97" s="87">
        <v>0</v>
      </c>
      <c r="I97" s="76"/>
      <c r="J97" s="158">
        <f>F97*H97</f>
        <v>0</v>
      </c>
      <c r="K97" s="134"/>
    </row>
    <row r="98" spans="2:11" ht="13.5">
      <c r="B98" s="73">
        <v>9</v>
      </c>
      <c r="C98" s="50" t="s">
        <v>191</v>
      </c>
      <c r="D98" s="74"/>
      <c r="E98" s="75" t="s">
        <v>157</v>
      </c>
      <c r="F98" s="81">
        <v>0</v>
      </c>
      <c r="G98" s="82" t="s">
        <v>156</v>
      </c>
      <c r="H98" s="87">
        <v>0</v>
      </c>
      <c r="I98" s="76"/>
      <c r="J98" s="158">
        <f>F98*H98</f>
        <v>0</v>
      </c>
      <c r="K98" s="134"/>
    </row>
    <row r="99" spans="2:10" ht="13.5">
      <c r="B99" s="73">
        <v>10</v>
      </c>
      <c r="C99" s="50" t="s">
        <v>192</v>
      </c>
      <c r="D99" s="74"/>
      <c r="E99" s="75" t="s">
        <v>155</v>
      </c>
      <c r="F99" s="81">
        <v>0</v>
      </c>
      <c r="G99" s="82" t="s">
        <v>156</v>
      </c>
      <c r="H99" s="87">
        <v>0</v>
      </c>
      <c r="I99" s="76"/>
      <c r="J99" s="144"/>
    </row>
    <row r="100" spans="2:10" ht="13.5">
      <c r="B100" s="73"/>
      <c r="D100" s="74"/>
      <c r="E100" s="75" t="s">
        <v>157</v>
      </c>
      <c r="F100" s="81">
        <v>0</v>
      </c>
      <c r="G100" s="82" t="s">
        <v>156</v>
      </c>
      <c r="H100" s="87">
        <v>0</v>
      </c>
      <c r="I100" s="76"/>
      <c r="J100" s="145">
        <f>(F99*H99)+(F100*H100)</f>
        <v>0</v>
      </c>
    </row>
    <row r="101" spans="2:10" ht="13.5">
      <c r="B101" s="73">
        <v>11</v>
      </c>
      <c r="C101" s="50" t="s">
        <v>193</v>
      </c>
      <c r="D101" s="74"/>
      <c r="E101" s="75" t="s">
        <v>155</v>
      </c>
      <c r="F101" s="81">
        <v>0</v>
      </c>
      <c r="G101" s="82" t="s">
        <v>156</v>
      </c>
      <c r="H101" s="153">
        <v>0</v>
      </c>
      <c r="I101" s="76"/>
      <c r="J101" s="144"/>
    </row>
    <row r="102" spans="2:10" ht="13.5">
      <c r="B102" s="73"/>
      <c r="D102" s="74"/>
      <c r="E102" s="75" t="s">
        <v>157</v>
      </c>
      <c r="F102" s="81">
        <v>0</v>
      </c>
      <c r="G102" s="82" t="s">
        <v>156</v>
      </c>
      <c r="H102" s="153">
        <v>0</v>
      </c>
      <c r="I102" s="76"/>
      <c r="J102" s="145">
        <f>(F101*H101)+(F102*H102)</f>
        <v>0</v>
      </c>
    </row>
    <row r="103" spans="2:10" ht="13.5">
      <c r="B103" s="73">
        <v>12</v>
      </c>
      <c r="C103" s="50" t="s">
        <v>194</v>
      </c>
      <c r="D103" s="74"/>
      <c r="E103" s="75" t="s">
        <v>155</v>
      </c>
      <c r="F103" s="81">
        <v>0</v>
      </c>
      <c r="G103" s="82" t="s">
        <v>156</v>
      </c>
      <c r="H103" s="87">
        <v>0</v>
      </c>
      <c r="I103" s="76"/>
      <c r="J103" s="144"/>
    </row>
    <row r="104" spans="2:10" ht="13.5">
      <c r="B104" s="73"/>
      <c r="D104" s="74"/>
      <c r="E104" s="75" t="s">
        <v>157</v>
      </c>
      <c r="F104" s="81">
        <v>0</v>
      </c>
      <c r="G104" s="82" t="s">
        <v>156</v>
      </c>
      <c r="H104" s="87">
        <v>0</v>
      </c>
      <c r="I104" s="76"/>
      <c r="J104" s="145">
        <f>(F103*H103)+(F104*H104)</f>
        <v>0</v>
      </c>
    </row>
    <row r="105" spans="2:10" ht="13.5">
      <c r="B105" s="73">
        <v>13</v>
      </c>
      <c r="C105" s="50" t="s">
        <v>195</v>
      </c>
      <c r="D105" s="74"/>
      <c r="E105" s="75" t="s">
        <v>155</v>
      </c>
      <c r="F105" s="81">
        <v>0</v>
      </c>
      <c r="G105" s="82" t="s">
        <v>156</v>
      </c>
      <c r="H105" s="87">
        <v>0</v>
      </c>
      <c r="I105" s="76"/>
      <c r="J105" s="144"/>
    </row>
    <row r="106" spans="2:11" ht="13.5">
      <c r="B106" s="73"/>
      <c r="D106" s="74"/>
      <c r="E106" s="75" t="s">
        <v>157</v>
      </c>
      <c r="F106" s="81">
        <v>0</v>
      </c>
      <c r="G106" s="82" t="s">
        <v>156</v>
      </c>
      <c r="H106" s="87">
        <v>0</v>
      </c>
      <c r="I106" s="76"/>
      <c r="J106" s="145">
        <f>(F105*H105)+(F106*H106)</f>
        <v>0</v>
      </c>
      <c r="K106" s="134"/>
    </row>
    <row r="107" spans="2:10" ht="13.5">
      <c r="B107" s="73">
        <v>14</v>
      </c>
      <c r="C107" s="50" t="s">
        <v>196</v>
      </c>
      <c r="D107" s="74"/>
      <c r="E107" s="75" t="s">
        <v>155</v>
      </c>
      <c r="F107" s="161">
        <v>0</v>
      </c>
      <c r="G107" s="82" t="s">
        <v>156</v>
      </c>
      <c r="H107" s="87">
        <v>0</v>
      </c>
      <c r="I107" s="76"/>
      <c r="J107" s="144"/>
    </row>
    <row r="108" spans="2:11" ht="13.5">
      <c r="B108" s="73"/>
      <c r="D108" s="74"/>
      <c r="E108" s="75" t="s">
        <v>157</v>
      </c>
      <c r="F108" s="161">
        <v>0</v>
      </c>
      <c r="G108" s="82" t="s">
        <v>156</v>
      </c>
      <c r="H108" s="87">
        <v>0</v>
      </c>
      <c r="I108" s="76"/>
      <c r="J108" s="162">
        <f>(F107*H107)+(F108*H108)</f>
        <v>0</v>
      </c>
      <c r="K108" s="134"/>
    </row>
    <row r="109" spans="2:10" ht="13.5">
      <c r="B109" s="73">
        <v>15</v>
      </c>
      <c r="C109" s="50" t="s">
        <v>197</v>
      </c>
      <c r="D109" s="74"/>
      <c r="E109" s="75" t="s">
        <v>155</v>
      </c>
      <c r="F109" s="161">
        <v>0</v>
      </c>
      <c r="G109" s="82" t="s">
        <v>156</v>
      </c>
      <c r="H109" s="87">
        <v>0</v>
      </c>
      <c r="I109" s="76"/>
      <c r="J109" s="144"/>
    </row>
    <row r="110" spans="2:10" ht="13.5">
      <c r="B110" s="73"/>
      <c r="D110" s="74"/>
      <c r="E110" s="75" t="s">
        <v>157</v>
      </c>
      <c r="F110" s="161">
        <v>0</v>
      </c>
      <c r="G110" s="82" t="s">
        <v>156</v>
      </c>
      <c r="H110" s="87">
        <v>0</v>
      </c>
      <c r="I110" s="76"/>
      <c r="J110" s="162">
        <f>(F109*H109)+(F110*H110)</f>
        <v>0</v>
      </c>
    </row>
    <row r="111" spans="2:10" ht="13.5">
      <c r="B111" s="73">
        <v>16</v>
      </c>
      <c r="C111" s="50" t="s">
        <v>198</v>
      </c>
      <c r="D111" s="74"/>
      <c r="E111" s="75" t="s">
        <v>155</v>
      </c>
      <c r="F111" s="81">
        <v>0</v>
      </c>
      <c r="G111" s="82" t="s">
        <v>156</v>
      </c>
      <c r="H111" s="87">
        <v>0</v>
      </c>
      <c r="I111" s="76"/>
      <c r="J111" s="144"/>
    </row>
    <row r="112" spans="2:11" ht="13.5">
      <c r="B112" s="73"/>
      <c r="D112" s="74"/>
      <c r="E112" s="75" t="s">
        <v>157</v>
      </c>
      <c r="F112" s="81">
        <v>0</v>
      </c>
      <c r="G112" s="82" t="s">
        <v>156</v>
      </c>
      <c r="H112" s="87">
        <v>0</v>
      </c>
      <c r="I112" s="76"/>
      <c r="J112" s="145">
        <f>(F111*H111)+(F112*H112)</f>
        <v>0</v>
      </c>
      <c r="K112" s="134"/>
    </row>
    <row r="113" spans="2:10" ht="13.5">
      <c r="B113" s="73">
        <v>17</v>
      </c>
      <c r="C113" s="50" t="s">
        <v>199</v>
      </c>
      <c r="D113" s="74"/>
      <c r="E113" s="75" t="s">
        <v>155</v>
      </c>
      <c r="F113" s="81">
        <v>0</v>
      </c>
      <c r="G113" s="82" t="s">
        <v>156</v>
      </c>
      <c r="H113" s="87">
        <v>0</v>
      </c>
      <c r="I113" s="76"/>
      <c r="J113" s="144"/>
    </row>
    <row r="114" spans="2:11" ht="13.5">
      <c r="B114" s="73"/>
      <c r="D114" s="74"/>
      <c r="E114" s="75" t="s">
        <v>157</v>
      </c>
      <c r="F114" s="81">
        <v>0</v>
      </c>
      <c r="G114" s="82" t="s">
        <v>156</v>
      </c>
      <c r="H114" s="87">
        <v>0</v>
      </c>
      <c r="I114" s="76"/>
      <c r="J114" s="145">
        <f>(F113*H113)+(F114*H114)</f>
        <v>0</v>
      </c>
      <c r="K114" s="134"/>
    </row>
    <row r="115" spans="2:10" ht="13.5">
      <c r="B115" s="73">
        <v>18</v>
      </c>
      <c r="C115" s="50" t="s">
        <v>200</v>
      </c>
      <c r="D115" s="74"/>
      <c r="E115" s="75"/>
      <c r="F115" s="81">
        <v>0</v>
      </c>
      <c r="G115" s="82" t="s">
        <v>156</v>
      </c>
      <c r="H115" s="87">
        <v>0</v>
      </c>
      <c r="I115" s="76"/>
      <c r="J115" s="77">
        <f>F115*H115</f>
        <v>0</v>
      </c>
    </row>
    <row r="116" spans="2:10" ht="13.5">
      <c r="B116" s="73">
        <v>19</v>
      </c>
      <c r="C116" s="50" t="s">
        <v>201</v>
      </c>
      <c r="D116" s="74"/>
      <c r="E116" s="82" t="s">
        <v>202</v>
      </c>
      <c r="F116" s="81">
        <v>0</v>
      </c>
      <c r="G116" s="82" t="s">
        <v>156</v>
      </c>
      <c r="H116" s="87">
        <v>0</v>
      </c>
      <c r="I116" s="76"/>
      <c r="J116" s="77">
        <f>F116*H116</f>
        <v>0</v>
      </c>
    </row>
    <row r="117" spans="2:10" ht="13.5">
      <c r="B117" s="73">
        <v>20</v>
      </c>
      <c r="C117" s="50" t="s">
        <v>203</v>
      </c>
      <c r="D117" s="74"/>
      <c r="E117" s="75" t="s">
        <v>155</v>
      </c>
      <c r="F117" s="81">
        <v>0</v>
      </c>
      <c r="G117" s="82" t="s">
        <v>156</v>
      </c>
      <c r="H117" s="87">
        <v>0</v>
      </c>
      <c r="I117" s="76"/>
      <c r="J117" s="144"/>
    </row>
    <row r="118" spans="2:11" ht="13.5">
      <c r="B118" s="73"/>
      <c r="D118" s="74"/>
      <c r="E118" s="75" t="s">
        <v>157</v>
      </c>
      <c r="F118" s="81">
        <v>0</v>
      </c>
      <c r="G118" s="82" t="s">
        <v>156</v>
      </c>
      <c r="H118" s="87">
        <v>0</v>
      </c>
      <c r="I118" s="76"/>
      <c r="J118" s="145">
        <f>(F117*H117)+(F118*H118)</f>
        <v>0</v>
      </c>
      <c r="K118" s="134"/>
    </row>
    <row r="119" spans="2:11" ht="13.5">
      <c r="B119" s="73">
        <v>21</v>
      </c>
      <c r="C119" s="50" t="s">
        <v>204</v>
      </c>
      <c r="D119" s="74"/>
      <c r="E119" s="75"/>
      <c r="F119" s="81">
        <v>0</v>
      </c>
      <c r="G119" s="82" t="s">
        <v>156</v>
      </c>
      <c r="H119" s="87">
        <v>0</v>
      </c>
      <c r="I119" s="76"/>
      <c r="J119" s="77">
        <f>F119*H119*D119</f>
        <v>0</v>
      </c>
      <c r="K119" s="134"/>
    </row>
    <row r="120" spans="2:10" ht="13.5">
      <c r="B120" s="73">
        <v>22</v>
      </c>
      <c r="C120" s="50" t="s">
        <v>201</v>
      </c>
      <c r="D120" s="74"/>
      <c r="E120" s="82" t="s">
        <v>202</v>
      </c>
      <c r="F120" s="81">
        <v>0</v>
      </c>
      <c r="G120" s="82" t="s">
        <v>156</v>
      </c>
      <c r="H120" s="87">
        <v>0</v>
      </c>
      <c r="I120" s="76"/>
      <c r="J120" s="77">
        <f>F120*H120</f>
        <v>0</v>
      </c>
    </row>
    <row r="121" spans="2:11" ht="13.5">
      <c r="B121" s="73">
        <v>23</v>
      </c>
      <c r="C121" s="103" t="s">
        <v>205</v>
      </c>
      <c r="D121" s="74">
        <v>0</v>
      </c>
      <c r="E121" s="75" t="s">
        <v>206</v>
      </c>
      <c r="F121" s="81">
        <v>0</v>
      </c>
      <c r="G121" s="82" t="s">
        <v>156</v>
      </c>
      <c r="H121" s="87">
        <v>0</v>
      </c>
      <c r="I121" s="76"/>
      <c r="J121" s="146">
        <f>F121*H121*D121</f>
        <v>0</v>
      </c>
      <c r="K121" s="134"/>
    </row>
    <row r="122" spans="2:10" ht="13.5">
      <c r="B122" s="73">
        <v>24</v>
      </c>
      <c r="C122" s="50" t="s">
        <v>133</v>
      </c>
      <c r="D122" s="74"/>
      <c r="E122" s="163">
        <f>SUM(J86:J121)</f>
        <v>0</v>
      </c>
      <c r="F122" s="81" t="s">
        <v>134</v>
      </c>
      <c r="G122" s="82" t="s">
        <v>140</v>
      </c>
      <c r="H122" s="83"/>
      <c r="I122" s="86"/>
      <c r="J122" s="84">
        <f>+E122*H122</f>
        <v>0</v>
      </c>
    </row>
    <row r="123" spans="2:10" ht="13.5">
      <c r="B123" s="89"/>
      <c r="D123" s="164" t="s">
        <v>207</v>
      </c>
      <c r="E123" s="97"/>
      <c r="F123" s="81"/>
      <c r="G123" s="82"/>
      <c r="H123" s="87"/>
      <c r="I123" s="98"/>
      <c r="J123" s="105"/>
    </row>
    <row r="124" spans="2:10" ht="13.5">
      <c r="B124" s="89"/>
      <c r="C124" s="90" t="s">
        <v>208</v>
      </c>
      <c r="D124" s="91"/>
      <c r="E124" s="92"/>
      <c r="F124" s="93"/>
      <c r="G124" s="165"/>
      <c r="H124" s="95"/>
      <c r="I124" s="94"/>
      <c r="J124" s="155">
        <f>SUM(J86:J123)</f>
        <v>0</v>
      </c>
    </row>
    <row r="125" spans="2:10" ht="13.5">
      <c r="B125" s="89"/>
      <c r="D125" s="74"/>
      <c r="E125" s="75"/>
      <c r="F125" s="81"/>
      <c r="G125" s="86"/>
      <c r="H125" s="87"/>
      <c r="I125" s="86"/>
      <c r="J125" s="88"/>
    </row>
    <row r="126" spans="2:10" ht="13.5">
      <c r="B126" s="100">
        <v>8</v>
      </c>
      <c r="C126" s="101" t="s">
        <v>209</v>
      </c>
      <c r="D126" s="74"/>
      <c r="E126" s="75"/>
      <c r="F126" s="81"/>
      <c r="G126" s="86"/>
      <c r="H126" s="87"/>
      <c r="I126" s="86"/>
      <c r="J126" s="105"/>
    </row>
    <row r="127" spans="2:10" ht="13.5">
      <c r="B127" s="73">
        <v>1</v>
      </c>
      <c r="C127" s="50" t="s">
        <v>210</v>
      </c>
      <c r="D127" s="74"/>
      <c r="E127" s="75" t="s">
        <v>211</v>
      </c>
      <c r="F127" s="81">
        <v>0</v>
      </c>
      <c r="G127" s="82" t="s">
        <v>156</v>
      </c>
      <c r="H127" s="87">
        <v>0</v>
      </c>
      <c r="I127" s="76"/>
      <c r="J127" s="144"/>
    </row>
    <row r="128" spans="2:11" ht="13.5">
      <c r="B128" s="73"/>
      <c r="D128" s="74"/>
      <c r="E128" s="75" t="s">
        <v>157</v>
      </c>
      <c r="F128" s="81">
        <v>0</v>
      </c>
      <c r="G128" s="82" t="s">
        <v>156</v>
      </c>
      <c r="H128" s="87">
        <v>0</v>
      </c>
      <c r="I128" s="76"/>
      <c r="J128" s="145">
        <f>(F127*H127)+(F128*H128)</f>
        <v>0</v>
      </c>
      <c r="K128" s="134"/>
    </row>
    <row r="129" spans="2:10" ht="13.5">
      <c r="B129" s="73">
        <v>2</v>
      </c>
      <c r="C129" s="50" t="s">
        <v>212</v>
      </c>
      <c r="D129" s="74"/>
      <c r="E129" s="75" t="s">
        <v>211</v>
      </c>
      <c r="F129" s="81">
        <v>0</v>
      </c>
      <c r="G129" s="82" t="s">
        <v>156</v>
      </c>
      <c r="H129" s="87">
        <v>0</v>
      </c>
      <c r="I129" s="76"/>
      <c r="J129" s="144"/>
    </row>
    <row r="130" spans="2:11" ht="13.5">
      <c r="B130" s="73"/>
      <c r="D130" s="74"/>
      <c r="E130" s="75" t="s">
        <v>157</v>
      </c>
      <c r="F130" s="81">
        <v>0</v>
      </c>
      <c r="G130" s="82" t="s">
        <v>156</v>
      </c>
      <c r="H130" s="87">
        <v>0</v>
      </c>
      <c r="I130" s="76"/>
      <c r="J130" s="145">
        <f>(F129*H129)*D129+(F130*H130)*D129</f>
        <v>0</v>
      </c>
      <c r="K130" s="134"/>
    </row>
    <row r="131" spans="2:10" ht="13.5">
      <c r="B131" s="73">
        <v>3</v>
      </c>
      <c r="C131" s="50" t="s">
        <v>201</v>
      </c>
      <c r="D131" s="74"/>
      <c r="E131" s="82" t="s">
        <v>202</v>
      </c>
      <c r="F131" s="81">
        <v>0</v>
      </c>
      <c r="G131" s="82" t="s">
        <v>156</v>
      </c>
      <c r="H131" s="87">
        <v>0</v>
      </c>
      <c r="I131" s="76"/>
      <c r="J131" s="106">
        <f>F131*H131</f>
        <v>0</v>
      </c>
    </row>
    <row r="132" spans="2:10" ht="13.5">
      <c r="B132" s="73">
        <v>4</v>
      </c>
      <c r="C132" s="50" t="s">
        <v>213</v>
      </c>
      <c r="D132" s="74"/>
      <c r="E132" s="75" t="s">
        <v>211</v>
      </c>
      <c r="F132" s="81">
        <v>0</v>
      </c>
      <c r="G132" s="82" t="s">
        <v>156</v>
      </c>
      <c r="H132" s="87">
        <v>0</v>
      </c>
      <c r="I132" s="76"/>
      <c r="J132" s="144"/>
    </row>
    <row r="133" spans="2:11" ht="13.5">
      <c r="B133" s="73"/>
      <c r="D133" s="74"/>
      <c r="E133" s="75" t="s">
        <v>157</v>
      </c>
      <c r="F133" s="81">
        <v>0</v>
      </c>
      <c r="G133" s="82" t="s">
        <v>156</v>
      </c>
      <c r="H133" s="87">
        <v>0</v>
      </c>
      <c r="I133" s="76"/>
      <c r="J133" s="145">
        <f>(F132*H132)+(F133*H133)</f>
        <v>0</v>
      </c>
      <c r="K133" s="134"/>
    </row>
    <row r="134" spans="2:10" ht="13.5">
      <c r="B134" s="73">
        <v>4</v>
      </c>
      <c r="C134" s="50" t="s">
        <v>214</v>
      </c>
      <c r="D134" s="74"/>
      <c r="E134" s="75" t="s">
        <v>211</v>
      </c>
      <c r="F134" s="81">
        <v>0</v>
      </c>
      <c r="G134" s="82" t="s">
        <v>156</v>
      </c>
      <c r="H134" s="87">
        <v>0</v>
      </c>
      <c r="I134" s="76"/>
      <c r="J134" s="144"/>
    </row>
    <row r="135" spans="2:11" ht="13.5">
      <c r="B135" s="73"/>
      <c r="D135" s="74"/>
      <c r="E135" s="75" t="s">
        <v>157</v>
      </c>
      <c r="F135" s="81">
        <v>0</v>
      </c>
      <c r="G135" s="82" t="s">
        <v>156</v>
      </c>
      <c r="H135" s="87">
        <v>0</v>
      </c>
      <c r="I135" s="76"/>
      <c r="J135" s="145">
        <f>(F134*H134)*D134+(F135*H135)*D134</f>
        <v>0</v>
      </c>
      <c r="K135" s="134"/>
    </row>
    <row r="136" spans="2:10" ht="13.5">
      <c r="B136" s="73">
        <v>6</v>
      </c>
      <c r="C136" s="50" t="s">
        <v>201</v>
      </c>
      <c r="D136" s="74"/>
      <c r="E136" s="82" t="s">
        <v>202</v>
      </c>
      <c r="F136" s="81">
        <v>0</v>
      </c>
      <c r="G136" s="82" t="s">
        <v>156</v>
      </c>
      <c r="H136" s="87">
        <v>0</v>
      </c>
      <c r="I136" s="76"/>
      <c r="J136" s="146">
        <f>F136*H136</f>
        <v>0</v>
      </c>
    </row>
    <row r="137" spans="2:11" ht="13.5">
      <c r="B137" s="73">
        <v>7</v>
      </c>
      <c r="C137" s="50" t="s">
        <v>215</v>
      </c>
      <c r="D137" s="74"/>
      <c r="E137" s="75"/>
      <c r="F137" s="81">
        <v>0</v>
      </c>
      <c r="G137" s="82" t="s">
        <v>156</v>
      </c>
      <c r="H137" s="87">
        <v>0</v>
      </c>
      <c r="I137" s="76"/>
      <c r="J137" s="106">
        <f>F137*H137</f>
        <v>0</v>
      </c>
      <c r="K137" s="134"/>
    </row>
    <row r="138" spans="2:10" ht="13.5">
      <c r="B138" s="73">
        <v>8</v>
      </c>
      <c r="C138" s="50" t="s">
        <v>216</v>
      </c>
      <c r="D138" s="74"/>
      <c r="E138" s="75" t="s">
        <v>217</v>
      </c>
      <c r="F138" s="81">
        <v>0</v>
      </c>
      <c r="G138" s="82" t="s">
        <v>156</v>
      </c>
      <c r="H138" s="87">
        <v>0</v>
      </c>
      <c r="I138" s="76"/>
      <c r="J138" s="141"/>
    </row>
    <row r="139" spans="2:11" ht="13.5">
      <c r="B139" s="73"/>
      <c r="D139" s="74"/>
      <c r="E139" s="75" t="s">
        <v>157</v>
      </c>
      <c r="F139" s="81">
        <v>0</v>
      </c>
      <c r="G139" s="82" t="s">
        <v>156</v>
      </c>
      <c r="H139" s="87">
        <v>0</v>
      </c>
      <c r="I139" s="76"/>
      <c r="J139" s="143">
        <f>(F138*H138)+(F139*H139)</f>
        <v>0</v>
      </c>
      <c r="K139" s="134"/>
    </row>
    <row r="140" spans="2:10" ht="13.5">
      <c r="B140" s="73">
        <v>9</v>
      </c>
      <c r="C140" s="103" t="s">
        <v>218</v>
      </c>
      <c r="D140" s="74"/>
      <c r="E140" s="75"/>
      <c r="F140" s="81">
        <v>0</v>
      </c>
      <c r="G140" s="82" t="s">
        <v>156</v>
      </c>
      <c r="H140" s="87">
        <v>0</v>
      </c>
      <c r="I140" s="76"/>
      <c r="J140" s="106">
        <f>F140*H140*D140</f>
        <v>0</v>
      </c>
    </row>
    <row r="141" spans="2:10" ht="13.5">
      <c r="B141" s="73">
        <v>10</v>
      </c>
      <c r="C141" s="50" t="s">
        <v>219</v>
      </c>
      <c r="D141" s="74"/>
      <c r="E141" s="82" t="s">
        <v>202</v>
      </c>
      <c r="F141" s="81">
        <v>0</v>
      </c>
      <c r="G141" s="82" t="s">
        <v>220</v>
      </c>
      <c r="H141" s="87">
        <v>0</v>
      </c>
      <c r="I141" s="76"/>
      <c r="J141" s="106">
        <f>F141*H141</f>
        <v>0</v>
      </c>
    </row>
    <row r="142" spans="2:11" ht="13.5">
      <c r="B142" s="73">
        <v>11</v>
      </c>
      <c r="C142" s="50" t="s">
        <v>221</v>
      </c>
      <c r="D142" s="74"/>
      <c r="E142" s="75" t="s">
        <v>155</v>
      </c>
      <c r="F142" s="81">
        <v>0</v>
      </c>
      <c r="G142" s="82" t="s">
        <v>156</v>
      </c>
      <c r="H142" s="87">
        <v>0</v>
      </c>
      <c r="I142" s="76"/>
      <c r="J142" s="141"/>
      <c r="K142" s="134"/>
    </row>
    <row r="143" spans="2:10" ht="13.5">
      <c r="B143" s="73"/>
      <c r="D143" s="74"/>
      <c r="E143" s="75" t="s">
        <v>157</v>
      </c>
      <c r="F143" s="81">
        <v>0</v>
      </c>
      <c r="G143" s="82" t="s">
        <v>156</v>
      </c>
      <c r="H143" s="87">
        <v>0</v>
      </c>
      <c r="I143" s="76"/>
      <c r="J143" s="143">
        <f>D142*(F142*H142+F143*H143)</f>
        <v>0</v>
      </c>
    </row>
    <row r="144" spans="2:11" ht="13.5">
      <c r="B144" s="73">
        <v>12</v>
      </c>
      <c r="C144" s="103" t="s">
        <v>222</v>
      </c>
      <c r="D144" s="74"/>
      <c r="E144" s="75"/>
      <c r="F144" s="81">
        <v>0</v>
      </c>
      <c r="G144" s="82" t="s">
        <v>156</v>
      </c>
      <c r="H144" s="87">
        <v>0</v>
      </c>
      <c r="I144" s="76"/>
      <c r="J144" s="106">
        <f aca="true" t="shared" si="1" ref="J144:J150">F144*H144*D144</f>
        <v>0</v>
      </c>
      <c r="K144" s="134"/>
    </row>
    <row r="145" spans="2:10" ht="13.5">
      <c r="B145" s="73">
        <v>13</v>
      </c>
      <c r="C145" s="103" t="s">
        <v>223</v>
      </c>
      <c r="D145" s="74"/>
      <c r="E145" s="75"/>
      <c r="F145" s="81">
        <v>0</v>
      </c>
      <c r="G145" s="82" t="s">
        <v>156</v>
      </c>
      <c r="H145" s="87">
        <v>0</v>
      </c>
      <c r="I145" s="76"/>
      <c r="J145" s="106">
        <f t="shared" si="1"/>
        <v>0</v>
      </c>
    </row>
    <row r="146" spans="2:10" ht="13.5">
      <c r="B146" s="73">
        <v>14</v>
      </c>
      <c r="C146" s="103" t="s">
        <v>224</v>
      </c>
      <c r="D146" s="74"/>
      <c r="E146" s="75"/>
      <c r="F146" s="81">
        <v>0</v>
      </c>
      <c r="G146" s="82" t="s">
        <v>156</v>
      </c>
      <c r="H146" s="87">
        <v>0</v>
      </c>
      <c r="I146" s="76"/>
      <c r="J146" s="146">
        <f t="shared" si="1"/>
        <v>0</v>
      </c>
    </row>
    <row r="147" spans="2:10" ht="13.5">
      <c r="B147" s="73">
        <v>15</v>
      </c>
      <c r="C147" s="103" t="s">
        <v>225</v>
      </c>
      <c r="D147" s="74"/>
      <c r="E147" s="75"/>
      <c r="F147" s="81">
        <v>0</v>
      </c>
      <c r="G147" s="82" t="s">
        <v>156</v>
      </c>
      <c r="H147" s="87">
        <v>0</v>
      </c>
      <c r="I147" s="76"/>
      <c r="J147" s="146">
        <f t="shared" si="1"/>
        <v>0</v>
      </c>
    </row>
    <row r="148" spans="2:11" ht="13.5">
      <c r="B148" s="73">
        <v>16</v>
      </c>
      <c r="C148" s="103" t="s">
        <v>226</v>
      </c>
      <c r="D148" s="74"/>
      <c r="E148" s="75"/>
      <c r="F148" s="81">
        <v>0</v>
      </c>
      <c r="G148" s="82" t="s">
        <v>156</v>
      </c>
      <c r="H148" s="87">
        <v>0</v>
      </c>
      <c r="I148" s="76"/>
      <c r="J148" s="146">
        <f t="shared" si="1"/>
        <v>0</v>
      </c>
      <c r="K148" s="134"/>
    </row>
    <row r="149" spans="2:11" ht="13.5">
      <c r="B149" s="73">
        <v>17</v>
      </c>
      <c r="C149" s="103" t="s">
        <v>227</v>
      </c>
      <c r="D149" s="74"/>
      <c r="E149" s="75"/>
      <c r="F149" s="81">
        <v>0</v>
      </c>
      <c r="G149" s="82" t="s">
        <v>156</v>
      </c>
      <c r="H149" s="87">
        <v>0</v>
      </c>
      <c r="I149" s="76"/>
      <c r="J149" s="146">
        <f t="shared" si="1"/>
        <v>0</v>
      </c>
      <c r="K149" s="134"/>
    </row>
    <row r="150" spans="2:11" ht="13.5">
      <c r="B150" s="73">
        <v>18</v>
      </c>
      <c r="C150" s="50" t="s">
        <v>205</v>
      </c>
      <c r="D150" s="74"/>
      <c r="E150" s="75" t="s">
        <v>206</v>
      </c>
      <c r="F150" s="81">
        <v>0</v>
      </c>
      <c r="G150" s="82" t="s">
        <v>156</v>
      </c>
      <c r="H150" s="87">
        <v>0</v>
      </c>
      <c r="I150" s="76"/>
      <c r="J150" s="146">
        <f t="shared" si="1"/>
        <v>0</v>
      </c>
      <c r="K150" s="134"/>
    </row>
    <row r="151" spans="2:10" ht="13.5">
      <c r="B151" s="73">
        <v>19</v>
      </c>
      <c r="C151" s="50" t="s">
        <v>133</v>
      </c>
      <c r="D151" s="74"/>
      <c r="E151" s="163">
        <f>SUM(J128:J150)</f>
        <v>0</v>
      </c>
      <c r="F151" s="81" t="s">
        <v>134</v>
      </c>
      <c r="G151" s="82" t="s">
        <v>140</v>
      </c>
      <c r="H151" s="83"/>
      <c r="I151" s="86"/>
      <c r="J151" s="84">
        <f>E151*H151</f>
        <v>0</v>
      </c>
    </row>
    <row r="152" spans="2:10" ht="13.5">
      <c r="B152" s="85"/>
      <c r="D152" s="164" t="s">
        <v>207</v>
      </c>
      <c r="E152" s="166"/>
      <c r="F152" s="81"/>
      <c r="G152" s="98"/>
      <c r="H152" s="87"/>
      <c r="I152" s="98"/>
      <c r="J152" s="88"/>
    </row>
    <row r="153" spans="2:10" ht="13.5">
      <c r="B153" s="85" t="s">
        <v>136</v>
      </c>
      <c r="C153" s="90" t="s">
        <v>228</v>
      </c>
      <c r="D153" s="91"/>
      <c r="E153" s="92"/>
      <c r="F153" s="93"/>
      <c r="G153" s="94"/>
      <c r="H153" s="95"/>
      <c r="I153" s="94"/>
      <c r="J153" s="155">
        <f>SUM(J127:J152)</f>
        <v>0</v>
      </c>
    </row>
    <row r="154" spans="2:10" ht="13.5">
      <c r="B154" s="100"/>
      <c r="C154" s="101"/>
      <c r="D154" s="157"/>
      <c r="E154" s="101"/>
      <c r="F154" s="81"/>
      <c r="G154" s="86"/>
      <c r="H154" s="87"/>
      <c r="I154" s="86"/>
      <c r="J154" s="167"/>
    </row>
    <row r="155" spans="2:10" ht="13.5">
      <c r="B155" s="100">
        <v>9</v>
      </c>
      <c r="C155" s="101" t="s">
        <v>229</v>
      </c>
      <c r="D155" s="157"/>
      <c r="E155" s="101"/>
      <c r="F155" s="81"/>
      <c r="G155" s="86"/>
      <c r="H155" s="87"/>
      <c r="I155" s="86"/>
      <c r="J155" s="167"/>
    </row>
    <row r="156" spans="2:11" ht="13.5">
      <c r="B156" s="73">
        <v>1</v>
      </c>
      <c r="C156" s="50" t="s">
        <v>230</v>
      </c>
      <c r="D156" s="74"/>
      <c r="E156" s="75"/>
      <c r="F156" s="81">
        <v>0</v>
      </c>
      <c r="G156" s="74" t="s">
        <v>231</v>
      </c>
      <c r="H156" s="87">
        <v>0</v>
      </c>
      <c r="I156" s="86"/>
      <c r="J156" s="106">
        <f>F156*H156</f>
        <v>0</v>
      </c>
      <c r="K156" s="134"/>
    </row>
    <row r="157" spans="2:10" ht="13.5">
      <c r="B157" s="73">
        <v>2</v>
      </c>
      <c r="C157" s="50" t="s">
        <v>232</v>
      </c>
      <c r="D157" s="74"/>
      <c r="E157" s="75"/>
      <c r="F157" s="81"/>
      <c r="G157" s="74"/>
      <c r="H157" s="87"/>
      <c r="I157" s="86"/>
      <c r="J157" s="106">
        <f>J156*10%</f>
        <v>0</v>
      </c>
    </row>
    <row r="158" spans="2:11" ht="13.5">
      <c r="B158" s="73">
        <v>3</v>
      </c>
      <c r="C158" s="50" t="s">
        <v>233</v>
      </c>
      <c r="D158" s="74"/>
      <c r="E158" s="82" t="s">
        <v>202</v>
      </c>
      <c r="F158" s="81">
        <v>0</v>
      </c>
      <c r="G158" s="74" t="s">
        <v>231</v>
      </c>
      <c r="H158" s="87">
        <v>0</v>
      </c>
      <c r="I158" s="98"/>
      <c r="J158" s="106">
        <f>F158*H158</f>
        <v>0</v>
      </c>
      <c r="K158" s="134"/>
    </row>
    <row r="159" spans="2:10" ht="13.5">
      <c r="B159" s="73">
        <v>4</v>
      </c>
      <c r="C159" s="168" t="s">
        <v>234</v>
      </c>
      <c r="D159" s="169"/>
      <c r="E159" s="82" t="s">
        <v>202</v>
      </c>
      <c r="F159" s="161">
        <v>0</v>
      </c>
      <c r="G159" s="74" t="s">
        <v>231</v>
      </c>
      <c r="H159" s="87">
        <v>0</v>
      </c>
      <c r="I159" s="86"/>
      <c r="J159" s="106">
        <f>F159*H159</f>
        <v>0</v>
      </c>
    </row>
    <row r="160" spans="2:10" ht="13.5">
      <c r="B160" s="73">
        <v>5</v>
      </c>
      <c r="C160" s="50" t="s">
        <v>235</v>
      </c>
      <c r="D160" s="74"/>
      <c r="E160" s="82" t="s">
        <v>202</v>
      </c>
      <c r="F160" s="81">
        <v>0</v>
      </c>
      <c r="G160" s="74" t="s">
        <v>231</v>
      </c>
      <c r="H160" s="87">
        <v>0</v>
      </c>
      <c r="I160" s="86"/>
      <c r="J160" s="106">
        <f>F160*H160</f>
        <v>0</v>
      </c>
    </row>
    <row r="161" spans="2:10" ht="13.5">
      <c r="B161" s="73">
        <v>6</v>
      </c>
      <c r="C161" s="50" t="s">
        <v>236</v>
      </c>
      <c r="D161" s="74"/>
      <c r="E161" s="82" t="s">
        <v>202</v>
      </c>
      <c r="F161" s="81">
        <v>0</v>
      </c>
      <c r="G161" s="74" t="s">
        <v>231</v>
      </c>
      <c r="H161" s="87">
        <v>0</v>
      </c>
      <c r="I161" s="86"/>
      <c r="J161" s="106">
        <f>F161*H161</f>
        <v>0</v>
      </c>
    </row>
    <row r="162" spans="2:10" ht="13.5">
      <c r="B162" s="73">
        <v>7</v>
      </c>
      <c r="C162" s="50" t="s">
        <v>237</v>
      </c>
      <c r="D162" s="74"/>
      <c r="E162" s="82"/>
      <c r="F162" s="81" t="s">
        <v>166</v>
      </c>
      <c r="G162" s="74"/>
      <c r="H162" s="87"/>
      <c r="I162" s="86"/>
      <c r="J162" s="106">
        <v>0</v>
      </c>
    </row>
    <row r="163" spans="2:10" ht="13.5">
      <c r="B163" s="73">
        <v>8</v>
      </c>
      <c r="C163" s="50" t="s">
        <v>238</v>
      </c>
      <c r="D163" s="74"/>
      <c r="E163" s="75"/>
      <c r="F163" s="81">
        <v>0</v>
      </c>
      <c r="G163" s="82" t="s">
        <v>156</v>
      </c>
      <c r="H163" s="87">
        <v>0</v>
      </c>
      <c r="I163" s="86"/>
      <c r="J163" s="106">
        <f>F163*H163</f>
        <v>0</v>
      </c>
    </row>
    <row r="164" spans="2:10" ht="13.5">
      <c r="B164" s="73">
        <v>9</v>
      </c>
      <c r="C164" s="50" t="s">
        <v>239</v>
      </c>
      <c r="D164" s="74"/>
      <c r="E164" s="75"/>
      <c r="F164" s="81">
        <v>0</v>
      </c>
      <c r="G164" s="82" t="s">
        <v>156</v>
      </c>
      <c r="H164" s="87">
        <v>0</v>
      </c>
      <c r="I164" s="86"/>
      <c r="J164" s="106">
        <f>F164*H164</f>
        <v>0</v>
      </c>
    </row>
    <row r="165" spans="2:10" ht="13.5">
      <c r="B165" s="73">
        <v>10</v>
      </c>
      <c r="C165" s="50" t="s">
        <v>133</v>
      </c>
      <c r="D165" s="74"/>
      <c r="E165" s="163">
        <v>0</v>
      </c>
      <c r="F165" s="81" t="s">
        <v>134</v>
      </c>
      <c r="G165" s="82" t="s">
        <v>140</v>
      </c>
      <c r="H165" s="83"/>
      <c r="I165" s="86"/>
      <c r="J165" s="84">
        <f>E165*H165</f>
        <v>0</v>
      </c>
    </row>
    <row r="166" spans="2:10" ht="13.5">
      <c r="B166" s="89"/>
      <c r="D166" s="74"/>
      <c r="E166" s="97"/>
      <c r="F166" s="81"/>
      <c r="G166" s="98"/>
      <c r="H166" s="98"/>
      <c r="I166" s="98"/>
      <c r="J166" s="88"/>
    </row>
    <row r="167" spans="2:10" ht="13.5">
      <c r="B167" s="89"/>
      <c r="C167" s="170" t="s">
        <v>240</v>
      </c>
      <c r="D167" s="91"/>
      <c r="E167" s="92"/>
      <c r="F167" s="93"/>
      <c r="G167" s="94"/>
      <c r="H167" s="95"/>
      <c r="I167" s="94"/>
      <c r="J167" s="155">
        <f>SUM(J156:J166)</f>
        <v>0</v>
      </c>
    </row>
    <row r="168" spans="2:10" ht="13.5">
      <c r="B168" s="89"/>
      <c r="C168" s="171"/>
      <c r="D168" s="74"/>
      <c r="E168" s="75"/>
      <c r="F168" s="81"/>
      <c r="G168" s="86"/>
      <c r="H168" s="87"/>
      <c r="I168" s="86"/>
      <c r="J168" s="172"/>
    </row>
    <row r="169" spans="2:10" ht="13.5">
      <c r="B169" s="173">
        <v>10</v>
      </c>
      <c r="C169" s="171" t="s">
        <v>241</v>
      </c>
      <c r="D169" s="74"/>
      <c r="E169" s="75"/>
      <c r="F169" s="81"/>
      <c r="G169" s="86"/>
      <c r="H169" s="87"/>
      <c r="I169" s="86"/>
      <c r="J169" s="118"/>
    </row>
    <row r="170" spans="2:10" ht="13.5">
      <c r="B170" s="73">
        <v>1</v>
      </c>
      <c r="C170" s="174" t="s">
        <v>242</v>
      </c>
      <c r="D170" s="175"/>
      <c r="E170" s="82"/>
      <c r="F170" s="81" t="s">
        <v>166</v>
      </c>
      <c r="G170" s="166"/>
      <c r="H170" s="87"/>
      <c r="I170" s="176"/>
      <c r="J170" s="133">
        <v>0</v>
      </c>
    </row>
    <row r="171" spans="2:10" ht="13.5">
      <c r="B171" s="73">
        <v>2</v>
      </c>
      <c r="C171" s="177" t="s">
        <v>243</v>
      </c>
      <c r="D171" s="175"/>
      <c r="E171" s="178">
        <v>0</v>
      </c>
      <c r="F171" s="81" t="s">
        <v>244</v>
      </c>
      <c r="G171" s="87">
        <v>0</v>
      </c>
      <c r="H171" s="87"/>
      <c r="I171" s="176"/>
      <c r="J171" s="146">
        <f>E171*G171</f>
        <v>0</v>
      </c>
    </row>
    <row r="172" spans="2:10" ht="13.5">
      <c r="B172" s="73">
        <v>3</v>
      </c>
      <c r="C172" s="177" t="s">
        <v>245</v>
      </c>
      <c r="D172" s="175"/>
      <c r="E172" s="178">
        <v>0</v>
      </c>
      <c r="F172" s="81" t="s">
        <v>244</v>
      </c>
      <c r="G172" s="87">
        <v>0</v>
      </c>
      <c r="H172" s="87"/>
      <c r="I172" s="176"/>
      <c r="J172" s="146">
        <f>E172*G172</f>
        <v>0</v>
      </c>
    </row>
    <row r="173" spans="2:10" ht="13.5">
      <c r="B173" s="73">
        <v>4</v>
      </c>
      <c r="C173" s="177" t="s">
        <v>246</v>
      </c>
      <c r="D173" s="175"/>
      <c r="E173" s="82"/>
      <c r="F173" s="81"/>
      <c r="G173" s="179"/>
      <c r="H173" s="87"/>
      <c r="I173" s="176"/>
      <c r="J173" s="146">
        <v>0</v>
      </c>
    </row>
    <row r="174" spans="2:10" ht="13.5">
      <c r="B174" s="73">
        <v>5</v>
      </c>
      <c r="C174" s="177" t="s">
        <v>247</v>
      </c>
      <c r="D174" s="175"/>
      <c r="E174" s="82"/>
      <c r="F174" s="81"/>
      <c r="G174" s="179"/>
      <c r="H174" s="87"/>
      <c r="I174" s="176"/>
      <c r="J174" s="146">
        <v>0</v>
      </c>
    </row>
    <row r="175" spans="2:10" ht="13.5">
      <c r="B175" s="73">
        <v>6</v>
      </c>
      <c r="C175" s="177" t="s">
        <v>248</v>
      </c>
      <c r="D175" s="175"/>
      <c r="E175" s="82"/>
      <c r="F175" s="81"/>
      <c r="G175" s="179"/>
      <c r="H175" s="87"/>
      <c r="I175" s="176"/>
      <c r="J175" s="146">
        <v>0</v>
      </c>
    </row>
    <row r="176" spans="2:10" ht="13.5">
      <c r="B176" s="73">
        <v>7</v>
      </c>
      <c r="C176" s="177" t="s">
        <v>249</v>
      </c>
      <c r="D176" s="175"/>
      <c r="E176" s="82"/>
      <c r="F176" s="81"/>
      <c r="G176" s="179"/>
      <c r="H176" s="87"/>
      <c r="I176" s="176"/>
      <c r="J176" s="146">
        <v>0</v>
      </c>
    </row>
    <row r="177" spans="2:10" ht="13.5">
      <c r="B177" s="73">
        <v>8</v>
      </c>
      <c r="C177" s="177" t="s">
        <v>250</v>
      </c>
      <c r="D177" s="175"/>
      <c r="E177" s="82">
        <v>0</v>
      </c>
      <c r="F177" s="81" t="s">
        <v>244</v>
      </c>
      <c r="G177" s="87">
        <v>0</v>
      </c>
      <c r="H177" s="87"/>
      <c r="I177" s="176"/>
      <c r="J177" s="146">
        <f>E177*G177</f>
        <v>0</v>
      </c>
    </row>
    <row r="178" spans="2:10" ht="13.5">
      <c r="B178" s="180"/>
      <c r="C178" s="177"/>
      <c r="D178" s="175"/>
      <c r="E178" s="166"/>
      <c r="F178" s="81"/>
      <c r="G178" s="181"/>
      <c r="H178" s="87"/>
      <c r="I178" s="181"/>
      <c r="J178" s="88"/>
    </row>
    <row r="179" spans="2:10" ht="13.5">
      <c r="B179" s="180" t="s">
        <v>136</v>
      </c>
      <c r="C179" s="170" t="s">
        <v>251</v>
      </c>
      <c r="D179" s="182"/>
      <c r="E179" s="183"/>
      <c r="F179" s="93"/>
      <c r="G179" s="184"/>
      <c r="H179" s="95"/>
      <c r="I179" s="184"/>
      <c r="J179" s="155">
        <f>SUM(J170:J178)</f>
        <v>0</v>
      </c>
    </row>
    <row r="180" spans="2:10" ht="13.5">
      <c r="B180" s="180"/>
      <c r="C180" s="171"/>
      <c r="D180" s="175"/>
      <c r="E180" s="166"/>
      <c r="F180" s="81"/>
      <c r="G180" s="181"/>
      <c r="H180" s="87"/>
      <c r="I180" s="181"/>
      <c r="J180" s="88"/>
    </row>
    <row r="181" spans="2:10" ht="13.5">
      <c r="B181" s="185">
        <v>11</v>
      </c>
      <c r="C181" s="171" t="s">
        <v>252</v>
      </c>
      <c r="D181" s="175"/>
      <c r="E181" s="166"/>
      <c r="F181" s="166"/>
      <c r="G181" s="166"/>
      <c r="H181" s="166"/>
      <c r="I181" s="181"/>
      <c r="J181" s="88"/>
    </row>
    <row r="182" spans="2:10" ht="13.5">
      <c r="B182" s="73">
        <v>1</v>
      </c>
      <c r="C182" s="177" t="s">
        <v>253</v>
      </c>
      <c r="D182" s="175"/>
      <c r="E182" s="166"/>
      <c r="F182" s="166"/>
      <c r="G182" s="166"/>
      <c r="H182" s="166"/>
      <c r="I182" s="181"/>
      <c r="J182" s="146">
        <v>0</v>
      </c>
    </row>
    <row r="183" spans="2:10" ht="13.5">
      <c r="B183" s="73">
        <v>2</v>
      </c>
      <c r="C183" s="177" t="s">
        <v>254</v>
      </c>
      <c r="D183" s="175"/>
      <c r="E183" s="166"/>
      <c r="F183" s="166"/>
      <c r="G183" s="166"/>
      <c r="H183" s="166"/>
      <c r="I183" s="181"/>
      <c r="J183" s="146">
        <v>0</v>
      </c>
    </row>
    <row r="184" spans="2:10" ht="13.5">
      <c r="B184" s="73">
        <v>3</v>
      </c>
      <c r="C184" s="177" t="s">
        <v>255</v>
      </c>
      <c r="D184" s="175"/>
      <c r="E184" s="166"/>
      <c r="F184" s="166"/>
      <c r="G184" s="166"/>
      <c r="H184" s="166"/>
      <c r="I184" s="181"/>
      <c r="J184" s="146">
        <v>0</v>
      </c>
    </row>
    <row r="185" spans="2:10" ht="13.5">
      <c r="B185" s="73">
        <v>4</v>
      </c>
      <c r="C185" s="177" t="s">
        <v>256</v>
      </c>
      <c r="D185" s="175"/>
      <c r="E185" s="166"/>
      <c r="F185" s="166"/>
      <c r="G185" s="166"/>
      <c r="H185" s="166"/>
      <c r="I185" s="181"/>
      <c r="J185" s="146">
        <v>0</v>
      </c>
    </row>
    <row r="186" spans="2:10" ht="13.5">
      <c r="B186" s="73">
        <v>5</v>
      </c>
      <c r="C186" s="177" t="s">
        <v>257</v>
      </c>
      <c r="D186" s="175"/>
      <c r="E186" s="166"/>
      <c r="F186" s="166"/>
      <c r="G186" s="166"/>
      <c r="H186" s="166"/>
      <c r="I186" s="181"/>
      <c r="J186" s="146">
        <v>0</v>
      </c>
    </row>
    <row r="187" spans="2:10" ht="13.5">
      <c r="B187" s="73">
        <v>6</v>
      </c>
      <c r="C187" s="177" t="s">
        <v>258</v>
      </c>
      <c r="D187" s="175"/>
      <c r="E187" s="166"/>
      <c r="F187" s="166"/>
      <c r="G187" s="166"/>
      <c r="H187" s="166"/>
      <c r="I187" s="181"/>
      <c r="J187" s="146">
        <v>0</v>
      </c>
    </row>
    <row r="188" spans="2:10" ht="13.5">
      <c r="B188" s="73">
        <v>7</v>
      </c>
      <c r="C188" s="177" t="s">
        <v>259</v>
      </c>
      <c r="D188" s="175"/>
      <c r="E188" s="166"/>
      <c r="F188" s="166"/>
      <c r="G188" s="166"/>
      <c r="H188" s="166"/>
      <c r="I188" s="181"/>
      <c r="J188" s="146">
        <v>0</v>
      </c>
    </row>
    <row r="189" spans="2:10" ht="13.5">
      <c r="B189" s="73">
        <v>8</v>
      </c>
      <c r="C189" s="177" t="s">
        <v>260</v>
      </c>
      <c r="D189" s="175"/>
      <c r="E189" s="166"/>
      <c r="F189" s="166"/>
      <c r="G189" s="166"/>
      <c r="H189" s="166"/>
      <c r="I189" s="181"/>
      <c r="J189" s="146">
        <v>0</v>
      </c>
    </row>
    <row r="190" spans="2:10" ht="13.5">
      <c r="B190" s="73">
        <v>9</v>
      </c>
      <c r="C190" s="177" t="s">
        <v>261</v>
      </c>
      <c r="D190" s="175"/>
      <c r="E190" s="166"/>
      <c r="F190" s="166"/>
      <c r="G190" s="166"/>
      <c r="H190" s="166"/>
      <c r="I190" s="181"/>
      <c r="J190" s="146">
        <v>0</v>
      </c>
    </row>
    <row r="191" spans="2:10" ht="13.5">
      <c r="B191" s="73">
        <v>10</v>
      </c>
      <c r="C191" s="177" t="s">
        <v>262</v>
      </c>
      <c r="D191" s="175"/>
      <c r="E191" s="166"/>
      <c r="F191" s="166"/>
      <c r="G191" s="166"/>
      <c r="H191" s="166"/>
      <c r="I191" s="181"/>
      <c r="J191" s="146">
        <v>0</v>
      </c>
    </row>
    <row r="192" spans="2:10" ht="13.5">
      <c r="B192" s="73">
        <v>11</v>
      </c>
      <c r="C192" s="177" t="s">
        <v>263</v>
      </c>
      <c r="D192" s="175"/>
      <c r="E192" s="166"/>
      <c r="F192" s="166"/>
      <c r="G192" s="166"/>
      <c r="H192" s="166"/>
      <c r="I192" s="181"/>
      <c r="J192" s="146">
        <v>0</v>
      </c>
    </row>
    <row r="193" spans="2:10" ht="13.5">
      <c r="B193" s="73">
        <v>12</v>
      </c>
      <c r="C193" s="177" t="s">
        <v>264</v>
      </c>
      <c r="D193" s="175"/>
      <c r="E193" s="166"/>
      <c r="F193" s="166"/>
      <c r="G193" s="166"/>
      <c r="H193" s="166"/>
      <c r="I193" s="181"/>
      <c r="J193" s="146">
        <v>0</v>
      </c>
    </row>
    <row r="194" spans="2:10" ht="13.5">
      <c r="B194" s="73">
        <v>13</v>
      </c>
      <c r="C194" s="177" t="s">
        <v>265</v>
      </c>
      <c r="D194" s="175"/>
      <c r="E194" s="166"/>
      <c r="F194" s="81"/>
      <c r="G194" s="175" t="s">
        <v>156</v>
      </c>
      <c r="H194" s="87">
        <v>0</v>
      </c>
      <c r="I194" s="176"/>
      <c r="J194" s="146">
        <v>0</v>
      </c>
    </row>
    <row r="195" spans="2:10" ht="13.5">
      <c r="B195" s="180"/>
      <c r="C195" s="177"/>
      <c r="D195" s="175"/>
      <c r="E195" s="166"/>
      <c r="F195" s="81"/>
      <c r="G195" s="181"/>
      <c r="H195" s="87"/>
      <c r="I195" s="181"/>
      <c r="J195" s="88"/>
    </row>
    <row r="196" spans="2:10" ht="13.5">
      <c r="B196" s="180" t="s">
        <v>136</v>
      </c>
      <c r="C196" s="170" t="s">
        <v>266</v>
      </c>
      <c r="D196" s="182"/>
      <c r="E196" s="183"/>
      <c r="F196" s="93"/>
      <c r="G196" s="184"/>
      <c r="H196" s="95"/>
      <c r="I196" s="184"/>
      <c r="J196" s="155">
        <f>SUM(J182:J195)</f>
        <v>0</v>
      </c>
    </row>
    <row r="197" spans="2:10" ht="13.5">
      <c r="B197" s="180"/>
      <c r="C197" s="177"/>
      <c r="D197" s="175"/>
      <c r="E197" s="166"/>
      <c r="F197" s="81"/>
      <c r="G197" s="181"/>
      <c r="H197" s="87"/>
      <c r="I197" s="181"/>
      <c r="J197" s="88"/>
    </row>
    <row r="198" spans="2:10" ht="13.5">
      <c r="B198" s="185">
        <v>12</v>
      </c>
      <c r="C198" s="171" t="s">
        <v>267</v>
      </c>
      <c r="D198" s="175"/>
      <c r="E198" s="166"/>
      <c r="F198" s="81"/>
      <c r="G198" s="181"/>
      <c r="H198" s="87"/>
      <c r="I198" s="181"/>
      <c r="J198" s="88"/>
    </row>
    <row r="199" spans="2:10" ht="13.5">
      <c r="B199" s="73">
        <v>1</v>
      </c>
      <c r="C199" s="177" t="s">
        <v>268</v>
      </c>
      <c r="D199" s="175"/>
      <c r="E199" s="166"/>
      <c r="F199" s="81"/>
      <c r="G199" s="175" t="s">
        <v>156</v>
      </c>
      <c r="H199" s="87"/>
      <c r="I199" s="176"/>
      <c r="J199" s="146">
        <f>F199*H199</f>
        <v>0</v>
      </c>
    </row>
    <row r="200" spans="2:10" ht="13.5">
      <c r="B200" s="180"/>
      <c r="C200" s="177"/>
      <c r="D200" s="175"/>
      <c r="E200" s="166"/>
      <c r="F200" s="81"/>
      <c r="G200" s="181"/>
      <c r="H200" s="87"/>
      <c r="I200" s="181"/>
      <c r="J200" s="88"/>
    </row>
    <row r="201" spans="2:10" ht="13.5">
      <c r="B201" s="180" t="s">
        <v>136</v>
      </c>
      <c r="C201" s="170" t="s">
        <v>269</v>
      </c>
      <c r="D201" s="182"/>
      <c r="E201" s="183"/>
      <c r="F201" s="93"/>
      <c r="G201" s="184"/>
      <c r="H201" s="95"/>
      <c r="I201" s="184"/>
      <c r="J201" s="155">
        <f>SUM(J199:J199)</f>
        <v>0</v>
      </c>
    </row>
    <row r="202" spans="2:10" ht="13.5">
      <c r="B202" s="180" t="s">
        <v>136</v>
      </c>
      <c r="C202" s="177"/>
      <c r="D202" s="175"/>
      <c r="E202" s="166"/>
      <c r="F202" s="81"/>
      <c r="G202" s="181"/>
      <c r="H202" s="87"/>
      <c r="I202" s="181"/>
      <c r="J202" s="88"/>
    </row>
    <row r="203" spans="2:10" ht="13.5">
      <c r="B203" s="185">
        <v>13</v>
      </c>
      <c r="C203" s="171" t="s">
        <v>270</v>
      </c>
      <c r="D203" s="175"/>
      <c r="E203" s="166"/>
      <c r="F203" s="166"/>
      <c r="G203" s="166"/>
      <c r="H203" s="166"/>
      <c r="I203" s="181"/>
      <c r="J203" s="88"/>
    </row>
    <row r="204" spans="2:10" ht="13.5">
      <c r="B204" s="73">
        <v>1</v>
      </c>
      <c r="C204" s="177" t="s">
        <v>271</v>
      </c>
      <c r="D204" s="175"/>
      <c r="E204" s="166"/>
      <c r="F204" s="166"/>
      <c r="G204" s="166"/>
      <c r="H204" s="166"/>
      <c r="I204" s="176"/>
      <c r="J204" s="146">
        <v>0</v>
      </c>
    </row>
    <row r="205" spans="2:10" ht="13.5">
      <c r="B205" s="73">
        <v>2</v>
      </c>
      <c r="C205" s="177" t="s">
        <v>272</v>
      </c>
      <c r="D205" s="175"/>
      <c r="E205" s="166"/>
      <c r="F205" s="166"/>
      <c r="G205" s="166"/>
      <c r="H205" s="166"/>
      <c r="I205" s="176"/>
      <c r="J205" s="146">
        <v>0</v>
      </c>
    </row>
    <row r="206" spans="2:10" ht="13.5">
      <c r="B206" s="73">
        <v>3</v>
      </c>
      <c r="C206" s="177" t="s">
        <v>273</v>
      </c>
      <c r="D206" s="175"/>
      <c r="E206" s="166"/>
      <c r="F206" s="166"/>
      <c r="G206" s="166"/>
      <c r="H206" s="166"/>
      <c r="I206" s="176"/>
      <c r="J206" s="146">
        <v>0</v>
      </c>
    </row>
    <row r="207" spans="2:10" ht="13.5">
      <c r="B207" s="73">
        <v>4</v>
      </c>
      <c r="C207" s="177" t="s">
        <v>274</v>
      </c>
      <c r="D207" s="175"/>
      <c r="E207" s="166"/>
      <c r="F207" s="166"/>
      <c r="G207" s="166"/>
      <c r="H207" s="166"/>
      <c r="I207" s="176"/>
      <c r="J207" s="146">
        <v>0</v>
      </c>
    </row>
    <row r="208" spans="2:10" ht="13.5">
      <c r="B208" s="73">
        <v>5</v>
      </c>
      <c r="C208" s="177" t="s">
        <v>249</v>
      </c>
      <c r="D208" s="175"/>
      <c r="E208" s="166"/>
      <c r="F208" s="166"/>
      <c r="G208" s="166"/>
      <c r="H208" s="166"/>
      <c r="I208" s="176"/>
      <c r="J208" s="146">
        <v>0</v>
      </c>
    </row>
    <row r="209" spans="2:10" ht="13.5">
      <c r="B209" s="180"/>
      <c r="C209" s="177"/>
      <c r="D209" s="175"/>
      <c r="E209" s="166"/>
      <c r="F209" s="166"/>
      <c r="G209" s="166"/>
      <c r="H209" s="166"/>
      <c r="I209" s="181"/>
      <c r="J209" s="88"/>
    </row>
    <row r="210" spans="2:10" ht="13.5">
      <c r="B210" s="180" t="s">
        <v>136</v>
      </c>
      <c r="C210" s="170" t="s">
        <v>275</v>
      </c>
      <c r="D210" s="182"/>
      <c r="E210" s="183"/>
      <c r="F210" s="93"/>
      <c r="G210" s="184"/>
      <c r="H210" s="95"/>
      <c r="I210" s="184"/>
      <c r="J210" s="155">
        <f>SUM(J204:J209)</f>
        <v>0</v>
      </c>
    </row>
    <row r="211" spans="2:10" ht="13.5">
      <c r="B211" s="180"/>
      <c r="C211" s="171"/>
      <c r="D211" s="175"/>
      <c r="E211" s="166"/>
      <c r="F211" s="81"/>
      <c r="G211" s="181"/>
      <c r="H211" s="87"/>
      <c r="I211" s="181"/>
      <c r="J211" s="105"/>
    </row>
    <row r="212" spans="2:10" ht="13.5">
      <c r="B212" s="185">
        <v>14</v>
      </c>
      <c r="C212" s="171" t="s">
        <v>276</v>
      </c>
      <c r="D212" s="175"/>
      <c r="E212" s="166"/>
      <c r="F212" s="81"/>
      <c r="G212" s="181"/>
      <c r="H212" s="87"/>
      <c r="I212" s="181"/>
      <c r="J212" s="105"/>
    </row>
    <row r="213" spans="2:10" ht="13.5">
      <c r="B213" s="73">
        <v>1</v>
      </c>
      <c r="C213" s="174" t="s">
        <v>277</v>
      </c>
      <c r="D213" s="175"/>
      <c r="E213" s="166"/>
      <c r="F213" s="81">
        <v>0</v>
      </c>
      <c r="G213" s="175" t="s">
        <v>156</v>
      </c>
      <c r="H213" s="87">
        <v>0</v>
      </c>
      <c r="I213" s="176"/>
      <c r="J213" s="133">
        <f>F213*H213</f>
        <v>0</v>
      </c>
    </row>
    <row r="214" spans="2:10" ht="13.5">
      <c r="B214" s="73">
        <v>2</v>
      </c>
      <c r="C214" s="177" t="s">
        <v>278</v>
      </c>
      <c r="D214" s="175"/>
      <c r="E214" s="166"/>
      <c r="F214" s="81">
        <v>0</v>
      </c>
      <c r="G214" s="175" t="s">
        <v>156</v>
      </c>
      <c r="H214" s="87">
        <v>0</v>
      </c>
      <c r="I214" s="176"/>
      <c r="J214" s="133">
        <f>F214*H214</f>
        <v>0</v>
      </c>
    </row>
    <row r="215" spans="2:10" ht="13.5">
      <c r="B215" s="73">
        <v>3</v>
      </c>
      <c r="C215" s="177" t="s">
        <v>279</v>
      </c>
      <c r="D215" s="175"/>
      <c r="E215" s="166"/>
      <c r="F215" s="81">
        <v>0</v>
      </c>
      <c r="G215" s="175" t="s">
        <v>156</v>
      </c>
      <c r="H215" s="87">
        <v>0</v>
      </c>
      <c r="I215" s="176"/>
      <c r="J215" s="133">
        <f>F215*H215</f>
        <v>0</v>
      </c>
    </row>
    <row r="216" spans="2:10" ht="13.5">
      <c r="B216" s="73">
        <v>4</v>
      </c>
      <c r="C216" s="177" t="s">
        <v>280</v>
      </c>
      <c r="D216" s="175"/>
      <c r="E216" s="166"/>
      <c r="F216" s="81">
        <v>0</v>
      </c>
      <c r="G216" s="175" t="s">
        <v>156</v>
      </c>
      <c r="H216" s="87">
        <v>0</v>
      </c>
      <c r="I216" s="176"/>
      <c r="J216" s="133">
        <f>F216*H216</f>
        <v>0</v>
      </c>
    </row>
    <row r="217" spans="2:10" ht="13.5">
      <c r="B217" s="73">
        <v>5</v>
      </c>
      <c r="C217" s="177" t="s">
        <v>281</v>
      </c>
      <c r="D217" s="175"/>
      <c r="E217" s="166"/>
      <c r="F217" s="81"/>
      <c r="G217" s="181"/>
      <c r="H217" s="87"/>
      <c r="I217" s="176"/>
      <c r="J217" s="133">
        <v>0</v>
      </c>
    </row>
    <row r="218" spans="2:10" ht="13.5">
      <c r="B218" s="73">
        <v>6</v>
      </c>
      <c r="C218" s="177" t="s">
        <v>282</v>
      </c>
      <c r="D218" s="175"/>
      <c r="E218" s="166"/>
      <c r="F218" s="81">
        <v>0</v>
      </c>
      <c r="G218" s="175" t="s">
        <v>156</v>
      </c>
      <c r="H218" s="87">
        <v>0</v>
      </c>
      <c r="I218" s="176"/>
      <c r="J218" s="133">
        <f>F218*H218</f>
        <v>0</v>
      </c>
    </row>
    <row r="219" spans="2:10" ht="13.5">
      <c r="B219" s="73">
        <v>7</v>
      </c>
      <c r="C219" s="177" t="s">
        <v>283</v>
      </c>
      <c r="D219" s="175"/>
      <c r="E219" s="166"/>
      <c r="F219" s="81">
        <v>0</v>
      </c>
      <c r="G219" s="175" t="s">
        <v>156</v>
      </c>
      <c r="H219" s="87">
        <v>0</v>
      </c>
      <c r="I219" s="176"/>
      <c r="J219" s="133">
        <f>F219*H219</f>
        <v>0</v>
      </c>
    </row>
    <row r="220" spans="2:10" ht="13.5">
      <c r="B220" s="73">
        <v>8</v>
      </c>
      <c r="C220" s="177" t="s">
        <v>284</v>
      </c>
      <c r="D220" s="175"/>
      <c r="F220" s="50"/>
      <c r="H220" s="50"/>
      <c r="I220" s="176"/>
      <c r="J220" s="106">
        <v>0</v>
      </c>
    </row>
    <row r="221" spans="2:10" ht="13.5">
      <c r="B221" s="73">
        <v>9</v>
      </c>
      <c r="C221" s="177" t="s">
        <v>285</v>
      </c>
      <c r="D221" s="175"/>
      <c r="F221" s="50"/>
      <c r="H221" s="50"/>
      <c r="I221" s="176"/>
      <c r="J221" s="106">
        <v>0</v>
      </c>
    </row>
    <row r="222" spans="2:10" ht="13.5">
      <c r="B222" s="73">
        <v>10</v>
      </c>
      <c r="C222" s="177" t="s">
        <v>286</v>
      </c>
      <c r="D222" s="82">
        <v>0</v>
      </c>
      <c r="E222" s="166"/>
      <c r="F222" s="81">
        <v>0</v>
      </c>
      <c r="G222" s="181"/>
      <c r="H222" s="87">
        <v>0</v>
      </c>
      <c r="I222" s="176"/>
      <c r="J222" s="106">
        <f>D222*F222*H222</f>
        <v>0</v>
      </c>
    </row>
    <row r="223" spans="2:10" ht="13.5">
      <c r="B223" s="73">
        <v>11</v>
      </c>
      <c r="C223" s="177" t="s">
        <v>287</v>
      </c>
      <c r="D223" s="82">
        <v>0</v>
      </c>
      <c r="E223" s="166"/>
      <c r="F223" s="81">
        <v>0</v>
      </c>
      <c r="G223" s="181"/>
      <c r="H223" s="87">
        <v>0</v>
      </c>
      <c r="I223" s="176"/>
      <c r="J223" s="106">
        <f>D223*F223*H223</f>
        <v>0</v>
      </c>
    </row>
    <row r="224" spans="2:10" ht="13.5">
      <c r="B224" s="73">
        <v>12</v>
      </c>
      <c r="C224" s="177" t="s">
        <v>288</v>
      </c>
      <c r="D224" s="82">
        <v>0</v>
      </c>
      <c r="E224" s="166"/>
      <c r="F224" s="81">
        <v>0</v>
      </c>
      <c r="G224" s="181"/>
      <c r="H224" s="87">
        <v>0</v>
      </c>
      <c r="I224" s="176"/>
      <c r="J224" s="106">
        <f>D224*F224*H224</f>
        <v>0</v>
      </c>
    </row>
    <row r="225" spans="2:10" ht="13.5">
      <c r="B225" s="73">
        <v>13</v>
      </c>
      <c r="C225" s="177" t="s">
        <v>289</v>
      </c>
      <c r="D225" s="175"/>
      <c r="F225" s="50"/>
      <c r="H225" s="50"/>
      <c r="I225" s="176"/>
      <c r="J225" s="106">
        <v>0</v>
      </c>
    </row>
    <row r="226" spans="2:10" ht="13.5">
      <c r="B226" s="73">
        <v>14</v>
      </c>
      <c r="C226" s="177" t="s">
        <v>290</v>
      </c>
      <c r="D226" s="175"/>
      <c r="F226" s="50"/>
      <c r="H226" s="50"/>
      <c r="I226" s="176"/>
      <c r="J226" s="146">
        <v>0</v>
      </c>
    </row>
    <row r="227" spans="2:10" ht="13.5">
      <c r="B227" s="73">
        <v>15</v>
      </c>
      <c r="C227" s="177" t="s">
        <v>264</v>
      </c>
      <c r="D227" s="175"/>
      <c r="F227" s="50"/>
      <c r="H227" s="50"/>
      <c r="I227" s="176"/>
      <c r="J227" s="146">
        <v>0</v>
      </c>
    </row>
    <row r="228" spans="2:10" ht="13.5">
      <c r="B228" s="73">
        <v>16</v>
      </c>
      <c r="C228" s="177" t="s">
        <v>291</v>
      </c>
      <c r="D228" s="175"/>
      <c r="E228" s="166"/>
      <c r="F228" s="81">
        <v>0</v>
      </c>
      <c r="G228" s="175" t="s">
        <v>156</v>
      </c>
      <c r="H228" s="87">
        <v>0</v>
      </c>
      <c r="I228" s="176"/>
      <c r="J228" s="146">
        <f>H228*F228</f>
        <v>0</v>
      </c>
    </row>
    <row r="229" spans="2:15" ht="13.5">
      <c r="B229" s="186">
        <v>17</v>
      </c>
      <c r="C229" s="177" t="s">
        <v>292</v>
      </c>
      <c r="D229" s="187"/>
      <c r="F229" s="50"/>
      <c r="H229" s="50"/>
      <c r="I229" s="188"/>
      <c r="J229" s="106">
        <v>0</v>
      </c>
      <c r="K229" s="134"/>
      <c r="L229" s="134"/>
      <c r="M229" s="134"/>
      <c r="N229" s="134"/>
      <c r="O229" s="134"/>
    </row>
    <row r="230" spans="2:10" ht="13.5">
      <c r="B230" s="180"/>
      <c r="C230" s="177"/>
      <c r="D230" s="175"/>
      <c r="F230" s="50"/>
      <c r="H230" s="50"/>
      <c r="I230" s="181"/>
      <c r="J230" s="88"/>
    </row>
    <row r="231" spans="2:10" ht="13.5">
      <c r="B231" s="180" t="s">
        <v>136</v>
      </c>
      <c r="C231" s="170" t="s">
        <v>293</v>
      </c>
      <c r="D231" s="182"/>
      <c r="E231" s="183"/>
      <c r="F231" s="93"/>
      <c r="G231" s="184"/>
      <c r="H231" s="95"/>
      <c r="I231" s="184"/>
      <c r="J231" s="155">
        <f>SUM(J213:J230)</f>
        <v>0</v>
      </c>
    </row>
    <row r="232" spans="2:10" ht="13.5">
      <c r="B232" s="180"/>
      <c r="C232" s="171"/>
      <c r="D232" s="175"/>
      <c r="E232" s="166"/>
      <c r="F232" s="81"/>
      <c r="G232" s="181"/>
      <c r="H232" s="87"/>
      <c r="I232" s="181"/>
      <c r="J232" s="88"/>
    </row>
    <row r="233" spans="2:10" ht="13.5">
      <c r="B233" s="185">
        <v>15</v>
      </c>
      <c r="C233" s="171" t="s">
        <v>294</v>
      </c>
      <c r="D233" s="175"/>
      <c r="E233" s="166"/>
      <c r="F233" s="81"/>
      <c r="G233" s="181"/>
      <c r="H233" s="87"/>
      <c r="I233" s="181"/>
      <c r="J233" s="105"/>
    </row>
    <row r="234" spans="2:10" ht="13.5">
      <c r="B234" s="73">
        <v>1</v>
      </c>
      <c r="C234" s="177" t="s">
        <v>295</v>
      </c>
      <c r="D234" s="175"/>
      <c r="E234" s="87"/>
      <c r="F234" s="81" t="s">
        <v>166</v>
      </c>
      <c r="G234" s="87"/>
      <c r="H234" s="87"/>
      <c r="I234" s="176"/>
      <c r="J234" s="146">
        <v>0</v>
      </c>
    </row>
    <row r="235" spans="2:10" ht="13.5">
      <c r="B235" s="73">
        <v>2</v>
      </c>
      <c r="C235" s="177" t="s">
        <v>296</v>
      </c>
      <c r="D235" s="175"/>
      <c r="E235" s="87" t="s">
        <v>297</v>
      </c>
      <c r="F235" s="81">
        <v>0</v>
      </c>
      <c r="G235" s="87" t="s">
        <v>298</v>
      </c>
      <c r="H235" s="153">
        <v>0</v>
      </c>
      <c r="I235" s="176"/>
      <c r="J235" s="146">
        <f>F235*H235</f>
        <v>0</v>
      </c>
    </row>
    <row r="236" spans="2:10" ht="13.5">
      <c r="B236" s="73">
        <v>3</v>
      </c>
      <c r="C236" s="177" t="s">
        <v>299</v>
      </c>
      <c r="D236" s="175"/>
      <c r="E236" s="87" t="s">
        <v>297</v>
      </c>
      <c r="F236" s="81">
        <v>0</v>
      </c>
      <c r="G236" s="87" t="s">
        <v>298</v>
      </c>
      <c r="H236" s="87">
        <v>0</v>
      </c>
      <c r="I236" s="176"/>
      <c r="J236" s="146">
        <f>F236*H236</f>
        <v>0</v>
      </c>
    </row>
    <row r="237" spans="2:14" ht="13.5">
      <c r="B237" s="73">
        <v>4</v>
      </c>
      <c r="C237" s="177" t="s">
        <v>300</v>
      </c>
      <c r="D237" s="175"/>
      <c r="E237" s="87" t="s">
        <v>301</v>
      </c>
      <c r="F237" s="81">
        <v>0</v>
      </c>
      <c r="G237" s="87" t="s">
        <v>298</v>
      </c>
      <c r="H237" s="87">
        <v>0</v>
      </c>
      <c r="I237" s="176"/>
      <c r="J237" s="84">
        <f>F237*H237</f>
        <v>0</v>
      </c>
      <c r="K237" s="134"/>
      <c r="L237" s="134"/>
      <c r="M237" s="134"/>
      <c r="N237" s="134"/>
    </row>
    <row r="238" spans="2:10" ht="13.5">
      <c r="B238" s="73">
        <v>5</v>
      </c>
      <c r="C238" s="177" t="s">
        <v>302</v>
      </c>
      <c r="D238" s="175"/>
      <c r="E238" s="87" t="s">
        <v>301</v>
      </c>
      <c r="F238" s="81">
        <v>0</v>
      </c>
      <c r="G238" s="87" t="s">
        <v>298</v>
      </c>
      <c r="H238" s="87">
        <v>0</v>
      </c>
      <c r="I238" s="176"/>
      <c r="J238" s="84">
        <f>F238*H238</f>
        <v>0</v>
      </c>
    </row>
    <row r="239" spans="2:10" ht="13.5">
      <c r="B239" s="73">
        <v>6</v>
      </c>
      <c r="C239" s="177" t="s">
        <v>303</v>
      </c>
      <c r="D239" s="82"/>
      <c r="E239" s="87" t="s">
        <v>304</v>
      </c>
      <c r="F239" s="81">
        <v>0</v>
      </c>
      <c r="G239" s="87" t="s">
        <v>298</v>
      </c>
      <c r="H239" s="87">
        <v>0</v>
      </c>
      <c r="I239" s="176"/>
      <c r="J239" s="146">
        <f>D239*F239*H239*130%</f>
        <v>0</v>
      </c>
    </row>
    <row r="240" spans="2:10" ht="13.5">
      <c r="B240" s="73">
        <v>7</v>
      </c>
      <c r="C240" s="177" t="s">
        <v>305</v>
      </c>
      <c r="D240" s="82"/>
      <c r="E240" s="87" t="s">
        <v>304</v>
      </c>
      <c r="F240" s="81">
        <v>0</v>
      </c>
      <c r="G240" s="87" t="s">
        <v>298</v>
      </c>
      <c r="H240" s="87">
        <v>0</v>
      </c>
      <c r="I240" s="176"/>
      <c r="J240" s="146">
        <f>D240*F240*H240</f>
        <v>0</v>
      </c>
    </row>
    <row r="241" spans="2:10" ht="13.5">
      <c r="B241" s="73">
        <v>8</v>
      </c>
      <c r="C241" s="177" t="s">
        <v>306</v>
      </c>
      <c r="D241" s="82"/>
      <c r="E241" s="87" t="s">
        <v>304</v>
      </c>
      <c r="F241" s="81">
        <v>0</v>
      </c>
      <c r="G241" s="87" t="s">
        <v>298</v>
      </c>
      <c r="H241" s="87">
        <v>0</v>
      </c>
      <c r="I241" s="176"/>
      <c r="J241" s="146">
        <f>D241*F241*H241</f>
        <v>0</v>
      </c>
    </row>
    <row r="242" spans="2:10" ht="13.5">
      <c r="B242" s="73">
        <v>9</v>
      </c>
      <c r="C242" s="177" t="s">
        <v>307</v>
      </c>
      <c r="D242" s="82"/>
      <c r="E242" s="87" t="s">
        <v>304</v>
      </c>
      <c r="F242" s="81">
        <v>0</v>
      </c>
      <c r="G242" s="87" t="s">
        <v>298</v>
      </c>
      <c r="H242" s="153">
        <v>0</v>
      </c>
      <c r="I242" s="176"/>
      <c r="J242" s="146">
        <f>D242*F242*H242</f>
        <v>0</v>
      </c>
    </row>
    <row r="243" spans="2:10" ht="13.5">
      <c r="B243" s="73">
        <v>10</v>
      </c>
      <c r="C243" s="177" t="s">
        <v>308</v>
      </c>
      <c r="D243" s="82"/>
      <c r="E243" s="87" t="s">
        <v>304</v>
      </c>
      <c r="F243" s="81">
        <v>0</v>
      </c>
      <c r="G243" s="87" t="s">
        <v>298</v>
      </c>
      <c r="H243" s="153">
        <v>0</v>
      </c>
      <c r="I243" s="176"/>
      <c r="J243" s="146">
        <f>D243*F243*H243</f>
        <v>0</v>
      </c>
    </row>
    <row r="244" spans="2:12" ht="13.5">
      <c r="B244" s="73">
        <v>11</v>
      </c>
      <c r="C244" s="177" t="s">
        <v>309</v>
      </c>
      <c r="D244" s="82"/>
      <c r="E244" s="87" t="s">
        <v>304</v>
      </c>
      <c r="F244" s="81">
        <f>F241</f>
        <v>0</v>
      </c>
      <c r="G244" s="87" t="s">
        <v>298</v>
      </c>
      <c r="H244" s="153">
        <v>0</v>
      </c>
      <c r="I244" s="176"/>
      <c r="J244" s="146">
        <f>+F244*H244*D244</f>
        <v>0</v>
      </c>
      <c r="K244" s="189"/>
      <c r="L244" s="134"/>
    </row>
    <row r="245" spans="2:10" ht="13.5">
      <c r="B245" s="73">
        <v>12</v>
      </c>
      <c r="C245" s="177" t="s">
        <v>310</v>
      </c>
      <c r="D245" s="175"/>
      <c r="E245" s="175" t="s">
        <v>311</v>
      </c>
      <c r="F245" s="81">
        <v>0</v>
      </c>
      <c r="G245" s="87" t="s">
        <v>298</v>
      </c>
      <c r="H245" s="87">
        <v>0</v>
      </c>
      <c r="I245" s="176"/>
      <c r="J245" s="146">
        <f>F245*H245</f>
        <v>0</v>
      </c>
    </row>
    <row r="246" spans="2:10" ht="13.5">
      <c r="B246" s="73">
        <v>13</v>
      </c>
      <c r="C246" s="177" t="s">
        <v>312</v>
      </c>
      <c r="D246" s="175"/>
      <c r="E246" s="175" t="s">
        <v>311</v>
      </c>
      <c r="F246" s="81">
        <v>0</v>
      </c>
      <c r="G246" s="87" t="s">
        <v>298</v>
      </c>
      <c r="H246" s="87">
        <v>0</v>
      </c>
      <c r="I246" s="176"/>
      <c r="J246" s="146">
        <f>F246*H246</f>
        <v>0</v>
      </c>
    </row>
    <row r="247" spans="2:10" ht="13.5">
      <c r="B247" s="73">
        <v>14</v>
      </c>
      <c r="C247" s="177" t="s">
        <v>313</v>
      </c>
      <c r="D247" s="175"/>
      <c r="E247" s="175"/>
      <c r="F247" s="175"/>
      <c r="G247" s="175"/>
      <c r="H247" s="175"/>
      <c r="I247" s="176"/>
      <c r="J247" s="146">
        <v>0</v>
      </c>
    </row>
    <row r="248" spans="2:10" ht="13.5">
      <c r="B248" s="73">
        <v>15</v>
      </c>
      <c r="C248" s="177" t="s">
        <v>314</v>
      </c>
      <c r="D248" s="175"/>
      <c r="E248" s="175"/>
      <c r="F248" s="175"/>
      <c r="G248" s="175"/>
      <c r="H248" s="175"/>
      <c r="I248" s="176"/>
      <c r="J248" s="146">
        <v>0</v>
      </c>
    </row>
    <row r="249" spans="2:10" ht="13.5">
      <c r="B249" s="73">
        <v>16</v>
      </c>
      <c r="C249" s="177" t="s">
        <v>315</v>
      </c>
      <c r="D249" s="175"/>
      <c r="E249" s="175"/>
      <c r="F249" s="175"/>
      <c r="G249" s="175"/>
      <c r="H249" s="175"/>
      <c r="I249" s="176"/>
      <c r="J249" s="146">
        <v>0</v>
      </c>
    </row>
    <row r="250" spans="2:10" ht="13.5">
      <c r="B250" s="73">
        <v>17</v>
      </c>
      <c r="C250" s="177" t="s">
        <v>316</v>
      </c>
      <c r="D250" s="175"/>
      <c r="E250" s="175"/>
      <c r="F250" s="175"/>
      <c r="G250" s="175"/>
      <c r="H250" s="175"/>
      <c r="I250" s="176"/>
      <c r="J250" s="146">
        <v>0</v>
      </c>
    </row>
    <row r="251" spans="2:10" ht="13.5">
      <c r="B251" s="180"/>
      <c r="C251" s="177"/>
      <c r="D251" s="175"/>
      <c r="E251" s="175"/>
      <c r="F251" s="175"/>
      <c r="G251" s="175"/>
      <c r="H251" s="175"/>
      <c r="I251" s="181"/>
      <c r="J251" s="88"/>
    </row>
    <row r="252" spans="2:10" ht="13.5">
      <c r="B252" s="180" t="s">
        <v>136</v>
      </c>
      <c r="C252" s="170" t="s">
        <v>317</v>
      </c>
      <c r="D252" s="182"/>
      <c r="E252" s="183"/>
      <c r="F252" s="93"/>
      <c r="G252" s="190"/>
      <c r="H252" s="95"/>
      <c r="I252" s="184"/>
      <c r="J252" s="155">
        <f>SUM(J234:J251)</f>
        <v>0</v>
      </c>
    </row>
    <row r="253" spans="2:10" ht="13.5">
      <c r="B253" s="180"/>
      <c r="C253" s="177"/>
      <c r="D253" s="175"/>
      <c r="E253" s="166"/>
      <c r="F253" s="81"/>
      <c r="G253" s="181"/>
      <c r="H253" s="87"/>
      <c r="I253" s="181"/>
      <c r="J253" s="88"/>
    </row>
    <row r="254" spans="2:10" ht="13.5">
      <c r="B254" s="185">
        <v>16</v>
      </c>
      <c r="C254" s="171" t="s">
        <v>318</v>
      </c>
      <c r="D254" s="175"/>
      <c r="E254" s="166"/>
      <c r="F254" s="81"/>
      <c r="G254" s="181"/>
      <c r="H254" s="87"/>
      <c r="I254" s="181"/>
      <c r="J254" s="88"/>
    </row>
    <row r="255" spans="2:10" ht="13.5">
      <c r="B255" s="73">
        <v>1</v>
      </c>
      <c r="C255" s="177" t="s">
        <v>319</v>
      </c>
      <c r="D255" s="82"/>
      <c r="E255" s="166" t="s">
        <v>155</v>
      </c>
      <c r="F255" s="81">
        <v>0</v>
      </c>
      <c r="G255" s="175" t="s">
        <v>156</v>
      </c>
      <c r="H255" s="87">
        <v>0</v>
      </c>
      <c r="I255" s="181"/>
      <c r="J255" s="144">
        <f>F255*H255*D255</f>
        <v>0</v>
      </c>
    </row>
    <row r="256" spans="2:10" ht="13.5">
      <c r="B256" s="73">
        <v>2</v>
      </c>
      <c r="C256" s="177" t="s">
        <v>319</v>
      </c>
      <c r="D256" s="82"/>
      <c r="E256" s="166" t="s">
        <v>157</v>
      </c>
      <c r="F256" s="81">
        <v>0</v>
      </c>
      <c r="G256" s="175" t="s">
        <v>156</v>
      </c>
      <c r="H256" s="87">
        <v>0</v>
      </c>
      <c r="I256" s="181"/>
      <c r="J256" s="144">
        <f>F256*H256*D256</f>
        <v>0</v>
      </c>
    </row>
    <row r="257" spans="2:10" ht="13.5">
      <c r="B257" s="73">
        <v>3</v>
      </c>
      <c r="C257" s="174" t="s">
        <v>320</v>
      </c>
      <c r="D257" s="82"/>
      <c r="E257" s="166"/>
      <c r="F257" s="81">
        <v>0</v>
      </c>
      <c r="G257" s="175" t="s">
        <v>156</v>
      </c>
      <c r="H257" s="87">
        <v>0</v>
      </c>
      <c r="I257" s="181"/>
      <c r="J257" s="144">
        <f>F257*H257*D257</f>
        <v>0</v>
      </c>
    </row>
    <row r="258" spans="2:10" ht="13.5">
      <c r="B258" s="73">
        <v>4</v>
      </c>
      <c r="C258" s="174" t="s">
        <v>321</v>
      </c>
      <c r="D258" s="82"/>
      <c r="E258" s="166"/>
      <c r="F258" s="81">
        <v>0</v>
      </c>
      <c r="G258" s="175" t="s">
        <v>156</v>
      </c>
      <c r="H258" s="87">
        <v>0</v>
      </c>
      <c r="I258" s="181"/>
      <c r="J258" s="144">
        <f>D258*F258*H258</f>
        <v>0</v>
      </c>
    </row>
    <row r="259" spans="2:10" ht="13.5">
      <c r="B259" s="73">
        <v>5</v>
      </c>
      <c r="C259" s="174" t="s">
        <v>322</v>
      </c>
      <c r="D259" s="82"/>
      <c r="E259" s="166"/>
      <c r="F259" s="81">
        <v>0</v>
      </c>
      <c r="G259" s="175" t="s">
        <v>156</v>
      </c>
      <c r="H259" s="87">
        <v>0</v>
      </c>
      <c r="I259" s="181"/>
      <c r="J259" s="144">
        <f>+D259*F259*H259</f>
        <v>0</v>
      </c>
    </row>
    <row r="260" spans="2:10" ht="13.5">
      <c r="B260" s="73">
        <v>6</v>
      </c>
      <c r="C260" s="174" t="s">
        <v>323</v>
      </c>
      <c r="D260" s="82"/>
      <c r="E260" s="166"/>
      <c r="F260" s="81">
        <v>0</v>
      </c>
      <c r="G260" s="175" t="s">
        <v>156</v>
      </c>
      <c r="H260" s="87">
        <v>0</v>
      </c>
      <c r="I260" s="181"/>
      <c r="J260" s="144">
        <f>F260*H260*D260</f>
        <v>0</v>
      </c>
    </row>
    <row r="261" spans="2:10" ht="13.5">
      <c r="B261" s="73">
        <v>7</v>
      </c>
      <c r="C261" s="177" t="s">
        <v>324</v>
      </c>
      <c r="D261" s="82"/>
      <c r="E261" s="166"/>
      <c r="F261" s="81">
        <v>0</v>
      </c>
      <c r="G261" s="175" t="s">
        <v>156</v>
      </c>
      <c r="H261" s="87">
        <v>0</v>
      </c>
      <c r="I261" s="181"/>
      <c r="J261" s="144">
        <f>F261*H261*D261</f>
        <v>0</v>
      </c>
    </row>
    <row r="262" spans="2:10" ht="13.5">
      <c r="B262" s="73">
        <v>8</v>
      </c>
      <c r="C262" s="174" t="s">
        <v>325</v>
      </c>
      <c r="D262" s="82"/>
      <c r="E262" s="166"/>
      <c r="F262" s="81">
        <v>0</v>
      </c>
      <c r="G262" s="175" t="s">
        <v>156</v>
      </c>
      <c r="H262" s="87">
        <v>0</v>
      </c>
      <c r="I262" s="181"/>
      <c r="J262" s="144">
        <f>F262*H262*D262</f>
        <v>0</v>
      </c>
    </row>
    <row r="263" spans="2:10" ht="13.5">
      <c r="B263" s="73">
        <v>9</v>
      </c>
      <c r="C263" s="177" t="s">
        <v>326</v>
      </c>
      <c r="D263" s="82"/>
      <c r="E263" s="166"/>
      <c r="F263" s="81">
        <v>0</v>
      </c>
      <c r="G263" s="175" t="s">
        <v>156</v>
      </c>
      <c r="H263" s="87">
        <v>0</v>
      </c>
      <c r="I263" s="181"/>
      <c r="J263" s="144">
        <f>F263*H263*D263</f>
        <v>0</v>
      </c>
    </row>
    <row r="264" spans="2:10" ht="13.5">
      <c r="B264" s="73">
        <v>10</v>
      </c>
      <c r="C264" s="177" t="s">
        <v>327</v>
      </c>
      <c r="D264" s="82"/>
      <c r="E264" s="166"/>
      <c r="F264" s="81">
        <v>0</v>
      </c>
      <c r="G264" s="175" t="s">
        <v>156</v>
      </c>
      <c r="H264" s="87">
        <v>0</v>
      </c>
      <c r="I264" s="181"/>
      <c r="J264" s="144">
        <f>F264*H264*D264</f>
        <v>0</v>
      </c>
    </row>
    <row r="265" spans="2:10" ht="13.5">
      <c r="B265" s="73">
        <v>11</v>
      </c>
      <c r="C265" s="177" t="s">
        <v>328</v>
      </c>
      <c r="D265" s="82"/>
      <c r="E265" s="175" t="s">
        <v>329</v>
      </c>
      <c r="F265" s="81">
        <v>0</v>
      </c>
      <c r="G265" s="175" t="s">
        <v>156</v>
      </c>
      <c r="H265" s="87">
        <v>0</v>
      </c>
      <c r="I265" s="181"/>
      <c r="J265" s="144">
        <f>H265*F265*D265</f>
        <v>0</v>
      </c>
    </row>
    <row r="266" spans="2:10" ht="13.5">
      <c r="B266" s="73">
        <v>12</v>
      </c>
      <c r="C266" s="177" t="s">
        <v>330</v>
      </c>
      <c r="D266" s="175">
        <v>0</v>
      </c>
      <c r="E266" s="166"/>
      <c r="F266" s="81">
        <v>0</v>
      </c>
      <c r="G266" s="175" t="s">
        <v>156</v>
      </c>
      <c r="H266" s="87">
        <v>0</v>
      </c>
      <c r="I266" s="181"/>
      <c r="J266" s="144">
        <f>H266*F266*D266</f>
        <v>0</v>
      </c>
    </row>
    <row r="267" spans="2:15" ht="13.5">
      <c r="B267" s="73">
        <v>13</v>
      </c>
      <c r="C267" s="177" t="s">
        <v>331</v>
      </c>
      <c r="D267" s="175"/>
      <c r="E267" s="175"/>
      <c r="F267" s="175"/>
      <c r="G267" s="175"/>
      <c r="H267" s="175"/>
      <c r="I267" s="181"/>
      <c r="J267" s="146">
        <v>0</v>
      </c>
      <c r="K267" s="134"/>
      <c r="L267" s="134"/>
      <c r="M267" s="134"/>
      <c r="N267" s="134"/>
      <c r="O267" s="134"/>
    </row>
    <row r="268" spans="2:15" ht="13.5">
      <c r="B268" s="73">
        <v>14</v>
      </c>
      <c r="C268" s="177" t="s">
        <v>332</v>
      </c>
      <c r="D268" s="175"/>
      <c r="E268" s="175"/>
      <c r="F268" s="175"/>
      <c r="G268" s="175"/>
      <c r="H268" s="175"/>
      <c r="I268" s="181"/>
      <c r="J268" s="146">
        <v>0</v>
      </c>
      <c r="K268" s="134"/>
      <c r="L268" s="134"/>
      <c r="M268" s="134"/>
      <c r="N268" s="134"/>
      <c r="O268" s="134"/>
    </row>
    <row r="269" spans="2:10" ht="13.5">
      <c r="B269" s="73"/>
      <c r="C269" s="177"/>
      <c r="D269" s="175"/>
      <c r="E269" s="175"/>
      <c r="F269" s="175"/>
      <c r="G269" s="175"/>
      <c r="H269" s="175"/>
      <c r="I269" s="181"/>
      <c r="J269" s="88"/>
    </row>
    <row r="270" spans="2:10" ht="13.5">
      <c r="B270" s="180" t="s">
        <v>136</v>
      </c>
      <c r="C270" s="170" t="s">
        <v>333</v>
      </c>
      <c r="D270" s="182"/>
      <c r="E270" s="183"/>
      <c r="F270" s="93"/>
      <c r="G270" s="184"/>
      <c r="H270" s="95"/>
      <c r="I270" s="184"/>
      <c r="J270" s="155">
        <f>SUM(J255:J269)</f>
        <v>0</v>
      </c>
    </row>
    <row r="271" spans="2:10" ht="13.5">
      <c r="B271" s="180"/>
      <c r="C271" s="171"/>
      <c r="D271" s="175"/>
      <c r="E271" s="166"/>
      <c r="F271" s="81"/>
      <c r="G271" s="181"/>
      <c r="H271" s="87"/>
      <c r="I271" s="181"/>
      <c r="J271" s="88"/>
    </row>
    <row r="272" spans="2:10" ht="13.5">
      <c r="B272" s="185">
        <v>17</v>
      </c>
      <c r="C272" s="171" t="s">
        <v>334</v>
      </c>
      <c r="D272" s="175"/>
      <c r="E272" s="166"/>
      <c r="F272" s="81"/>
      <c r="G272" s="181"/>
      <c r="H272" s="87"/>
      <c r="I272" s="181"/>
      <c r="J272" s="105"/>
    </row>
    <row r="273" spans="2:10" ht="13.5">
      <c r="B273" s="73">
        <v>1</v>
      </c>
      <c r="C273" s="177" t="s">
        <v>335</v>
      </c>
      <c r="D273" s="175"/>
      <c r="E273" s="191">
        <v>0</v>
      </c>
      <c r="F273" s="81" t="s">
        <v>336</v>
      </c>
      <c r="G273" s="87">
        <v>0</v>
      </c>
      <c r="H273" s="87"/>
      <c r="I273" s="192"/>
      <c r="J273" s="146">
        <f>E273*G273</f>
        <v>0</v>
      </c>
    </row>
    <row r="274" spans="2:10" ht="13.5">
      <c r="B274" s="73">
        <v>2</v>
      </c>
      <c r="C274" s="177" t="s">
        <v>337</v>
      </c>
      <c r="D274" s="175"/>
      <c r="E274" s="191">
        <v>0</v>
      </c>
      <c r="F274" s="81" t="s">
        <v>336</v>
      </c>
      <c r="G274" s="87">
        <v>0</v>
      </c>
      <c r="H274" s="87"/>
      <c r="I274" s="176"/>
      <c r="J274" s="146">
        <f>E274*G274</f>
        <v>0</v>
      </c>
    </row>
    <row r="275" spans="2:10" ht="13.5">
      <c r="B275" s="73">
        <v>3</v>
      </c>
      <c r="C275" s="177" t="s">
        <v>338</v>
      </c>
      <c r="D275" s="175"/>
      <c r="E275" s="175"/>
      <c r="F275" s="175"/>
      <c r="G275" s="175"/>
      <c r="H275" s="175"/>
      <c r="I275" s="176"/>
      <c r="J275" s="146">
        <v>0</v>
      </c>
    </row>
    <row r="276" spans="2:10" ht="13.5">
      <c r="B276" s="180"/>
      <c r="C276" s="177"/>
      <c r="D276" s="175"/>
      <c r="E276" s="175"/>
      <c r="F276" s="175"/>
      <c r="G276" s="175"/>
      <c r="H276" s="175"/>
      <c r="I276" s="181"/>
      <c r="J276" s="88"/>
    </row>
    <row r="277" spans="2:10" ht="13.5">
      <c r="B277" s="180" t="s">
        <v>136</v>
      </c>
      <c r="C277" s="170" t="s">
        <v>339</v>
      </c>
      <c r="D277" s="182"/>
      <c r="E277" s="193"/>
      <c r="F277" s="93"/>
      <c r="G277" s="182"/>
      <c r="H277" s="95"/>
      <c r="I277" s="184"/>
      <c r="J277" s="155">
        <f>SUM(J273:J276)</f>
        <v>0</v>
      </c>
    </row>
    <row r="278" spans="2:10" ht="13.5">
      <c r="B278" s="180"/>
      <c r="C278" s="171"/>
      <c r="D278" s="175"/>
      <c r="E278" s="191"/>
      <c r="F278" s="81"/>
      <c r="G278" s="175"/>
      <c r="H278" s="87"/>
      <c r="I278" s="181"/>
      <c r="J278" s="88"/>
    </row>
    <row r="279" spans="2:10" ht="13.5">
      <c r="B279" s="185">
        <v>18</v>
      </c>
      <c r="C279" s="171" t="s">
        <v>340</v>
      </c>
      <c r="D279" s="181"/>
      <c r="E279" s="177"/>
      <c r="F279" s="81"/>
      <c r="G279" s="175"/>
      <c r="H279" s="87"/>
      <c r="I279" s="181"/>
      <c r="J279" s="88"/>
    </row>
    <row r="280" spans="2:10" ht="13.5">
      <c r="B280" s="73">
        <v>1</v>
      </c>
      <c r="C280" s="177" t="s">
        <v>341</v>
      </c>
      <c r="D280" s="175"/>
      <c r="E280" s="191">
        <v>0</v>
      </c>
      <c r="F280" s="81" t="s">
        <v>336</v>
      </c>
      <c r="G280" s="87">
        <v>0</v>
      </c>
      <c r="H280" s="87"/>
      <c r="I280" s="176"/>
      <c r="J280" s="146">
        <f>E280*G280</f>
        <v>0</v>
      </c>
    </row>
    <row r="281" spans="2:10" ht="13.5">
      <c r="B281" s="73">
        <v>2</v>
      </c>
      <c r="C281" s="177" t="s">
        <v>342</v>
      </c>
      <c r="D281" s="175"/>
      <c r="E281" s="175"/>
      <c r="F281" s="175"/>
      <c r="G281" s="175"/>
      <c r="H281" s="175"/>
      <c r="I281" s="176"/>
      <c r="J281" s="77">
        <v>0</v>
      </c>
    </row>
    <row r="282" spans="2:10" ht="13.5">
      <c r="B282" s="73">
        <v>3</v>
      </c>
      <c r="C282" s="177" t="s">
        <v>343</v>
      </c>
      <c r="D282" s="175"/>
      <c r="E282" s="175"/>
      <c r="F282" s="175"/>
      <c r="G282" s="175"/>
      <c r="H282" s="175"/>
      <c r="I282" s="176"/>
      <c r="J282" s="77">
        <v>0</v>
      </c>
    </row>
    <row r="283" spans="2:10" ht="13.5">
      <c r="B283" s="73">
        <v>4</v>
      </c>
      <c r="C283" s="177" t="s">
        <v>344</v>
      </c>
      <c r="D283" s="175"/>
      <c r="E283" s="175"/>
      <c r="F283" s="175"/>
      <c r="G283" s="175"/>
      <c r="H283" s="175"/>
      <c r="I283" s="176"/>
      <c r="J283" s="77">
        <v>0</v>
      </c>
    </row>
    <row r="284" spans="2:10" ht="13.5">
      <c r="B284" s="73">
        <v>5</v>
      </c>
      <c r="C284" s="177" t="s">
        <v>345</v>
      </c>
      <c r="D284" s="175"/>
      <c r="E284" s="175"/>
      <c r="F284" s="175"/>
      <c r="G284" s="175"/>
      <c r="H284" s="175"/>
      <c r="I284" s="176"/>
      <c r="J284" s="77">
        <v>0</v>
      </c>
    </row>
    <row r="285" spans="2:10" ht="13.5">
      <c r="B285" s="73">
        <v>6</v>
      </c>
      <c r="C285" s="177" t="s">
        <v>346</v>
      </c>
      <c r="D285" s="175"/>
      <c r="E285" s="175"/>
      <c r="F285" s="175"/>
      <c r="G285" s="175"/>
      <c r="H285" s="175"/>
      <c r="I285" s="176"/>
      <c r="J285" s="77">
        <v>0</v>
      </c>
    </row>
    <row r="286" spans="2:10" ht="13.5">
      <c r="B286" s="73">
        <v>7</v>
      </c>
      <c r="C286" s="177" t="s">
        <v>347</v>
      </c>
      <c r="D286" s="175"/>
      <c r="E286" s="175"/>
      <c r="F286" s="175"/>
      <c r="G286" s="175"/>
      <c r="H286" s="175"/>
      <c r="I286" s="176"/>
      <c r="J286" s="77">
        <v>0</v>
      </c>
    </row>
    <row r="287" spans="2:10" ht="13.5">
      <c r="B287" s="73">
        <v>8</v>
      </c>
      <c r="C287" s="177" t="s">
        <v>348</v>
      </c>
      <c r="D287" s="175"/>
      <c r="E287" s="175"/>
      <c r="F287" s="175"/>
      <c r="G287" s="175"/>
      <c r="H287" s="175"/>
      <c r="I287" s="176"/>
      <c r="J287" s="105">
        <v>0</v>
      </c>
    </row>
    <row r="288" spans="2:10" ht="13.5">
      <c r="B288" s="73">
        <v>9</v>
      </c>
      <c r="C288" s="177" t="s">
        <v>349</v>
      </c>
      <c r="D288" s="175"/>
      <c r="E288" s="175"/>
      <c r="F288" s="175"/>
      <c r="G288" s="175"/>
      <c r="H288" s="175"/>
      <c r="I288" s="176"/>
      <c r="J288" s="105">
        <v>0</v>
      </c>
    </row>
    <row r="289" spans="2:10" ht="13.5">
      <c r="B289" s="73">
        <v>10</v>
      </c>
      <c r="C289" s="177" t="s">
        <v>350</v>
      </c>
      <c r="D289" s="175"/>
      <c r="E289" s="175"/>
      <c r="F289" s="175"/>
      <c r="G289" s="175"/>
      <c r="H289" s="175"/>
      <c r="I289" s="176"/>
      <c r="J289" s="105"/>
    </row>
    <row r="290" spans="2:10" ht="13.5">
      <c r="B290" s="180"/>
      <c r="C290" s="177"/>
      <c r="D290" s="175"/>
      <c r="E290" s="175"/>
      <c r="F290" s="175"/>
      <c r="G290" s="175"/>
      <c r="H290" s="175"/>
      <c r="I290" s="181"/>
      <c r="J290" s="88"/>
    </row>
    <row r="291" spans="2:10" ht="13.5">
      <c r="B291" s="180" t="s">
        <v>136</v>
      </c>
      <c r="C291" s="170" t="s">
        <v>351</v>
      </c>
      <c r="D291" s="182"/>
      <c r="E291" s="183"/>
      <c r="F291" s="93"/>
      <c r="G291" s="182"/>
      <c r="H291" s="95"/>
      <c r="I291" s="184"/>
      <c r="J291" s="155">
        <f>SUM(J280:J289)</f>
        <v>0</v>
      </c>
    </row>
    <row r="292" spans="2:10" ht="13.5">
      <c r="B292" s="180"/>
      <c r="C292" s="171"/>
      <c r="D292" s="175"/>
      <c r="E292" s="166"/>
      <c r="F292" s="81"/>
      <c r="G292" s="175"/>
      <c r="H292" s="87"/>
      <c r="I292" s="181"/>
      <c r="J292" s="88"/>
    </row>
    <row r="293" spans="2:10" ht="13.5">
      <c r="B293" s="185">
        <v>19</v>
      </c>
      <c r="C293" s="171" t="s">
        <v>352</v>
      </c>
      <c r="D293" s="175"/>
      <c r="E293" s="175"/>
      <c r="F293" s="175"/>
      <c r="G293" s="175"/>
      <c r="H293" s="175"/>
      <c r="I293" s="181"/>
      <c r="J293" s="88"/>
    </row>
    <row r="294" spans="2:10" ht="13.5">
      <c r="B294" s="73">
        <v>1</v>
      </c>
      <c r="C294" s="177" t="s">
        <v>353</v>
      </c>
      <c r="D294" s="175"/>
      <c r="E294" s="175"/>
      <c r="F294" s="175"/>
      <c r="G294" s="175"/>
      <c r="H294" s="175"/>
      <c r="I294" s="176"/>
      <c r="J294" s="146">
        <v>0</v>
      </c>
    </row>
    <row r="295" spans="2:10" ht="13.5">
      <c r="B295" s="73">
        <v>2</v>
      </c>
      <c r="C295" s="177" t="s">
        <v>354</v>
      </c>
      <c r="D295" s="175"/>
      <c r="E295" s="166"/>
      <c r="F295" s="81">
        <v>0</v>
      </c>
      <c r="G295" s="175" t="s">
        <v>355</v>
      </c>
      <c r="H295" s="87">
        <v>0</v>
      </c>
      <c r="I295" s="176"/>
      <c r="J295" s="146">
        <f>F295*H295</f>
        <v>0</v>
      </c>
    </row>
    <row r="296" spans="2:10" ht="13.5">
      <c r="B296" s="73">
        <v>3</v>
      </c>
      <c r="C296" s="177" t="s">
        <v>356</v>
      </c>
      <c r="D296" s="175"/>
      <c r="E296" s="166"/>
      <c r="F296" s="81">
        <v>0</v>
      </c>
      <c r="G296" s="175" t="s">
        <v>355</v>
      </c>
      <c r="H296" s="87">
        <v>0</v>
      </c>
      <c r="I296" s="176"/>
      <c r="J296" s="146">
        <f>F296*H296</f>
        <v>0</v>
      </c>
    </row>
    <row r="297" spans="2:10" ht="13.5">
      <c r="B297" s="73">
        <v>4</v>
      </c>
      <c r="C297" s="177" t="s">
        <v>357</v>
      </c>
      <c r="D297" s="175"/>
      <c r="E297" s="166"/>
      <c r="F297" s="81"/>
      <c r="G297" s="175" t="s">
        <v>358</v>
      </c>
      <c r="H297" s="87"/>
      <c r="I297" s="176"/>
      <c r="J297" s="145"/>
    </row>
    <row r="298" spans="2:10" ht="13.5">
      <c r="B298" s="73">
        <v>5</v>
      </c>
      <c r="C298" s="177" t="s">
        <v>359</v>
      </c>
      <c r="D298" s="175"/>
      <c r="E298" s="175" t="s">
        <v>202</v>
      </c>
      <c r="F298" s="81">
        <v>0</v>
      </c>
      <c r="G298" s="175" t="s">
        <v>360</v>
      </c>
      <c r="H298" s="87">
        <v>0</v>
      </c>
      <c r="I298" s="176"/>
      <c r="J298" s="145"/>
    </row>
    <row r="299" spans="2:10" ht="13.5">
      <c r="B299" s="73">
        <v>6</v>
      </c>
      <c r="C299" s="177" t="s">
        <v>361</v>
      </c>
      <c r="D299" s="175"/>
      <c r="E299" s="175" t="s">
        <v>202</v>
      </c>
      <c r="F299" s="81">
        <v>0</v>
      </c>
      <c r="G299" s="175" t="s">
        <v>360</v>
      </c>
      <c r="H299" s="87">
        <v>0</v>
      </c>
      <c r="I299" s="176"/>
      <c r="J299" s="145"/>
    </row>
    <row r="300" spans="2:10" ht="13.5">
      <c r="B300" s="73">
        <v>7</v>
      </c>
      <c r="C300" s="177" t="s">
        <v>362</v>
      </c>
      <c r="D300" s="175"/>
      <c r="E300" s="175" t="s">
        <v>202</v>
      </c>
      <c r="F300" s="81">
        <v>0</v>
      </c>
      <c r="G300" s="175" t="s">
        <v>360</v>
      </c>
      <c r="H300" s="87">
        <v>0</v>
      </c>
      <c r="I300" s="176"/>
      <c r="J300" s="145"/>
    </row>
    <row r="301" spans="2:10" ht="13.5">
      <c r="B301" s="73">
        <v>8</v>
      </c>
      <c r="C301" s="177" t="s">
        <v>363</v>
      </c>
      <c r="D301" s="175"/>
      <c r="E301" s="175" t="s">
        <v>202</v>
      </c>
      <c r="F301" s="81">
        <v>0</v>
      </c>
      <c r="G301" s="175" t="s">
        <v>360</v>
      </c>
      <c r="H301" s="87">
        <v>0</v>
      </c>
      <c r="I301" s="176"/>
      <c r="J301" s="145"/>
    </row>
    <row r="302" spans="2:10" ht="13.5">
      <c r="B302" s="73">
        <v>9</v>
      </c>
      <c r="C302" s="177" t="s">
        <v>364</v>
      </c>
      <c r="D302" s="175"/>
      <c r="E302" s="175" t="s">
        <v>202</v>
      </c>
      <c r="F302" s="81">
        <v>0</v>
      </c>
      <c r="G302" s="175" t="s">
        <v>360</v>
      </c>
      <c r="H302" s="87">
        <v>0</v>
      </c>
      <c r="I302" s="176"/>
      <c r="J302" s="146">
        <f>F302*H302</f>
        <v>0</v>
      </c>
    </row>
    <row r="303" spans="2:10" ht="13.5">
      <c r="B303" s="73">
        <v>10</v>
      </c>
      <c r="C303" s="177" t="s">
        <v>365</v>
      </c>
      <c r="D303" s="175"/>
      <c r="E303" s="175"/>
      <c r="F303" s="175"/>
      <c r="G303" s="175"/>
      <c r="H303" s="175"/>
      <c r="I303" s="176"/>
      <c r="J303" s="145"/>
    </row>
    <row r="304" spans="2:10" ht="13.5">
      <c r="B304" s="73">
        <v>11</v>
      </c>
      <c r="C304" s="177" t="s">
        <v>366</v>
      </c>
      <c r="D304" s="175"/>
      <c r="E304" s="175"/>
      <c r="F304" s="175"/>
      <c r="G304" s="175"/>
      <c r="H304" s="175"/>
      <c r="I304" s="176"/>
      <c r="J304" s="145"/>
    </row>
    <row r="305" spans="2:10" ht="13.5">
      <c r="B305" s="73">
        <v>12</v>
      </c>
      <c r="C305" s="177" t="s">
        <v>367</v>
      </c>
      <c r="D305" s="175"/>
      <c r="E305" s="175"/>
      <c r="F305" s="175"/>
      <c r="G305" s="175"/>
      <c r="H305" s="175"/>
      <c r="I305" s="176"/>
      <c r="J305" s="145"/>
    </row>
    <row r="306" spans="2:10" ht="13.5">
      <c r="B306" s="73">
        <v>13</v>
      </c>
      <c r="C306" s="177" t="s">
        <v>368</v>
      </c>
      <c r="D306" s="175"/>
      <c r="E306" s="175"/>
      <c r="F306" s="175"/>
      <c r="G306" s="175"/>
      <c r="H306" s="175"/>
      <c r="I306" s="176"/>
      <c r="J306" s="143"/>
    </row>
    <row r="307" spans="2:10" ht="13.5">
      <c r="B307" s="180"/>
      <c r="C307" s="177"/>
      <c r="D307" s="175"/>
      <c r="E307" s="175"/>
      <c r="F307" s="175"/>
      <c r="G307" s="175"/>
      <c r="H307" s="175"/>
      <c r="I307" s="181"/>
      <c r="J307" s="88"/>
    </row>
    <row r="308" spans="2:10" ht="13.5">
      <c r="B308" s="180" t="s">
        <v>136</v>
      </c>
      <c r="C308" s="170" t="s">
        <v>369</v>
      </c>
      <c r="D308" s="182"/>
      <c r="E308" s="183"/>
      <c r="F308" s="93"/>
      <c r="G308" s="182"/>
      <c r="H308" s="95"/>
      <c r="I308" s="184"/>
      <c r="J308" s="155">
        <f>SUM(J294:J307)</f>
        <v>0</v>
      </c>
    </row>
    <row r="309" spans="2:10" ht="13.5">
      <c r="B309" s="180"/>
      <c r="C309" s="171"/>
      <c r="D309" s="175"/>
      <c r="E309" s="166"/>
      <c r="F309" s="81"/>
      <c r="G309" s="175"/>
      <c r="H309" s="87"/>
      <c r="I309" s="181"/>
      <c r="J309" s="88"/>
    </row>
    <row r="310" spans="2:10" ht="13.5">
      <c r="B310" s="185">
        <v>20</v>
      </c>
      <c r="C310" s="171" t="s">
        <v>370</v>
      </c>
      <c r="D310" s="175"/>
      <c r="E310" s="175"/>
      <c r="F310" s="175"/>
      <c r="G310" s="175"/>
      <c r="H310" s="175"/>
      <c r="I310" s="181"/>
      <c r="J310" s="105"/>
    </row>
    <row r="311" spans="2:11" ht="13.5">
      <c r="B311" s="73">
        <v>1</v>
      </c>
      <c r="C311" s="177" t="s">
        <v>371</v>
      </c>
      <c r="D311" s="175"/>
      <c r="E311" s="175"/>
      <c r="F311" s="175"/>
      <c r="G311" s="175"/>
      <c r="H311" s="175"/>
      <c r="I311" s="176"/>
      <c r="J311" s="146">
        <v>0</v>
      </c>
      <c r="K311" s="134"/>
    </row>
    <row r="312" spans="2:10" ht="13.5">
      <c r="B312" s="73">
        <v>2</v>
      </c>
      <c r="C312" s="177" t="s">
        <v>372</v>
      </c>
      <c r="D312" s="175"/>
      <c r="E312" s="175"/>
      <c r="F312" s="175"/>
      <c r="G312" s="175"/>
      <c r="H312" s="175"/>
      <c r="I312" s="176"/>
      <c r="J312" s="146">
        <v>0</v>
      </c>
    </row>
    <row r="313" spans="2:10" ht="13.5">
      <c r="B313" s="180"/>
      <c r="C313" s="177"/>
      <c r="D313" s="175"/>
      <c r="E313" s="175"/>
      <c r="F313" s="175"/>
      <c r="G313" s="175"/>
      <c r="H313" s="175"/>
      <c r="I313" s="181"/>
      <c r="J313" s="88"/>
    </row>
    <row r="314" spans="2:10" ht="13.5">
      <c r="B314" s="180" t="s">
        <v>136</v>
      </c>
      <c r="C314" s="170" t="s">
        <v>373</v>
      </c>
      <c r="D314" s="182"/>
      <c r="E314" s="183"/>
      <c r="F314" s="93"/>
      <c r="G314" s="184"/>
      <c r="H314" s="95"/>
      <c r="I314" s="184"/>
      <c r="J314" s="155">
        <f>SUM(J311:J313)</f>
        <v>0</v>
      </c>
    </row>
    <row r="315" spans="2:10" ht="13.5">
      <c r="B315" s="180"/>
      <c r="C315" s="171"/>
      <c r="D315" s="175"/>
      <c r="E315" s="166"/>
      <c r="F315" s="81"/>
      <c r="G315" s="181"/>
      <c r="H315" s="87"/>
      <c r="I315" s="181"/>
      <c r="J315" s="105"/>
    </row>
    <row r="316" spans="2:10" ht="13.5">
      <c r="B316" s="185">
        <v>21</v>
      </c>
      <c r="C316" s="171" t="s">
        <v>374</v>
      </c>
      <c r="D316" s="181"/>
      <c r="E316" s="177"/>
      <c r="F316" s="81"/>
      <c r="G316" s="181"/>
      <c r="H316" s="87"/>
      <c r="I316" s="181"/>
      <c r="J316" s="105"/>
    </row>
    <row r="317" spans="2:10" ht="13.5">
      <c r="B317" s="73">
        <v>1</v>
      </c>
      <c r="C317" s="177" t="s">
        <v>375</v>
      </c>
      <c r="D317" s="181"/>
      <c r="E317" s="181"/>
      <c r="F317" s="181"/>
      <c r="G317" s="181"/>
      <c r="H317" s="181"/>
      <c r="I317" s="176"/>
      <c r="J317" s="106">
        <v>0</v>
      </c>
    </row>
    <row r="318" spans="2:10" ht="13.5">
      <c r="B318" s="73">
        <v>2</v>
      </c>
      <c r="C318" s="177" t="s">
        <v>376</v>
      </c>
      <c r="D318" s="181"/>
      <c r="E318" s="181"/>
      <c r="F318" s="181"/>
      <c r="G318" s="181"/>
      <c r="H318" s="181"/>
      <c r="I318" s="181"/>
      <c r="J318" s="143">
        <v>0</v>
      </c>
    </row>
    <row r="319" spans="2:10" ht="13.5">
      <c r="B319" s="73">
        <v>3</v>
      </c>
      <c r="C319" s="177" t="s">
        <v>377</v>
      </c>
      <c r="D319" s="181"/>
      <c r="E319" s="181"/>
      <c r="F319" s="181"/>
      <c r="G319" s="181"/>
      <c r="H319" s="181"/>
      <c r="I319" s="176"/>
      <c r="J319" s="194">
        <v>0</v>
      </c>
    </row>
    <row r="320" spans="2:10" ht="13.5">
      <c r="B320" s="73">
        <v>4</v>
      </c>
      <c r="C320" s="177" t="s">
        <v>378</v>
      </c>
      <c r="D320" s="82"/>
      <c r="E320" s="175" t="s">
        <v>379</v>
      </c>
      <c r="F320" s="81">
        <v>0</v>
      </c>
      <c r="G320" s="87" t="s">
        <v>298</v>
      </c>
      <c r="H320" s="87">
        <v>0</v>
      </c>
      <c r="I320" s="176"/>
      <c r="J320" s="143">
        <f>F320*H320*D320</f>
        <v>0</v>
      </c>
    </row>
    <row r="321" spans="2:10" ht="13.5">
      <c r="B321" s="73">
        <v>5</v>
      </c>
      <c r="C321" s="177" t="s">
        <v>380</v>
      </c>
      <c r="D321" s="82"/>
      <c r="E321" s="175" t="s">
        <v>379</v>
      </c>
      <c r="F321" s="81">
        <v>0</v>
      </c>
      <c r="G321" s="87" t="s">
        <v>298</v>
      </c>
      <c r="H321" s="87">
        <v>0</v>
      </c>
      <c r="I321" s="176"/>
      <c r="J321" s="143">
        <f>F321*H321*D321</f>
        <v>0</v>
      </c>
    </row>
    <row r="322" spans="2:10" ht="13.5">
      <c r="B322" s="73">
        <v>6</v>
      </c>
      <c r="C322" s="177" t="s">
        <v>381</v>
      </c>
      <c r="D322" s="181"/>
      <c r="E322" s="181"/>
      <c r="F322" s="181"/>
      <c r="G322" s="181"/>
      <c r="H322" s="181"/>
      <c r="I322" s="176"/>
      <c r="J322" s="143">
        <v>0</v>
      </c>
    </row>
    <row r="323" spans="2:10" ht="13.5">
      <c r="B323" s="73">
        <v>7</v>
      </c>
      <c r="C323" s="177" t="s">
        <v>382</v>
      </c>
      <c r="D323" s="181"/>
      <c r="E323" s="181"/>
      <c r="F323" s="181"/>
      <c r="G323" s="181"/>
      <c r="H323" s="181"/>
      <c r="I323" s="176"/>
      <c r="J323" s="143">
        <v>0</v>
      </c>
    </row>
    <row r="324" spans="2:10" ht="13.5">
      <c r="B324" s="73">
        <v>8</v>
      </c>
      <c r="C324" s="177" t="s">
        <v>383</v>
      </c>
      <c r="D324" s="175"/>
      <c r="E324" s="166"/>
      <c r="F324" s="81"/>
      <c r="G324" s="181"/>
      <c r="H324" s="87"/>
      <c r="I324" s="176"/>
      <c r="J324" s="143">
        <v>0</v>
      </c>
    </row>
    <row r="325" spans="2:10" ht="13.5">
      <c r="B325" s="73">
        <v>9</v>
      </c>
      <c r="C325" s="177" t="s">
        <v>384</v>
      </c>
      <c r="D325" s="175"/>
      <c r="E325" s="166"/>
      <c r="F325" s="81"/>
      <c r="G325" s="181"/>
      <c r="H325" s="87"/>
      <c r="I325" s="176"/>
      <c r="J325" s="143">
        <v>0</v>
      </c>
    </row>
    <row r="326" spans="2:10" ht="13.5">
      <c r="B326" s="73">
        <v>10</v>
      </c>
      <c r="C326" s="177" t="s">
        <v>385</v>
      </c>
      <c r="D326" s="175"/>
      <c r="E326" s="166"/>
      <c r="F326" s="81"/>
      <c r="G326" s="181"/>
      <c r="H326" s="87"/>
      <c r="I326" s="176"/>
      <c r="J326" s="106">
        <v>0</v>
      </c>
    </row>
    <row r="327" spans="2:10" ht="13.5">
      <c r="B327" s="73">
        <v>11</v>
      </c>
      <c r="C327" s="177" t="s">
        <v>386</v>
      </c>
      <c r="D327" s="175"/>
      <c r="E327" s="166"/>
      <c r="F327" s="81"/>
      <c r="G327" s="181"/>
      <c r="H327" s="87"/>
      <c r="I327" s="176"/>
      <c r="J327" s="106">
        <v>0</v>
      </c>
    </row>
    <row r="328" spans="2:10" ht="13.5">
      <c r="B328" s="73">
        <v>12</v>
      </c>
      <c r="C328" s="177" t="s">
        <v>264</v>
      </c>
      <c r="D328" s="175"/>
      <c r="E328" s="166"/>
      <c r="F328" s="81"/>
      <c r="G328" s="181"/>
      <c r="H328" s="87"/>
      <c r="I328" s="176"/>
      <c r="J328" s="106">
        <v>0</v>
      </c>
    </row>
    <row r="329" spans="2:10" ht="13.5">
      <c r="B329" s="73"/>
      <c r="C329" s="177"/>
      <c r="D329" s="175"/>
      <c r="E329" s="166"/>
      <c r="F329" s="81"/>
      <c r="G329" s="181"/>
      <c r="H329" s="87"/>
      <c r="I329" s="181"/>
      <c r="J329" s="77"/>
    </row>
    <row r="330" spans="2:10" ht="13.5">
      <c r="B330" s="180" t="s">
        <v>136</v>
      </c>
      <c r="C330" s="170" t="s">
        <v>387</v>
      </c>
      <c r="D330" s="182"/>
      <c r="E330" s="183"/>
      <c r="F330" s="93"/>
      <c r="G330" s="184"/>
      <c r="H330" s="95"/>
      <c r="I330" s="195"/>
      <c r="J330" s="196">
        <f>SUM(J317:J329)</f>
        <v>0</v>
      </c>
    </row>
    <row r="331" spans="2:10" ht="13.5">
      <c r="B331" s="180"/>
      <c r="C331" s="171"/>
      <c r="D331" s="175"/>
      <c r="E331" s="166"/>
      <c r="F331" s="81"/>
      <c r="G331" s="181"/>
      <c r="H331" s="87"/>
      <c r="I331" s="181"/>
      <c r="J331" s="88"/>
    </row>
    <row r="332" spans="2:10" ht="13.5">
      <c r="B332" s="185">
        <v>22</v>
      </c>
      <c r="C332" s="171" t="s">
        <v>388</v>
      </c>
      <c r="D332" s="175"/>
      <c r="E332" s="166"/>
      <c r="F332" s="81"/>
      <c r="G332" s="181"/>
      <c r="H332" s="87"/>
      <c r="I332" s="181"/>
      <c r="J332" s="105"/>
    </row>
    <row r="333" spans="2:10" ht="13.5">
      <c r="B333" s="73">
        <v>1</v>
      </c>
      <c r="C333" s="177" t="s">
        <v>371</v>
      </c>
      <c r="D333" s="175"/>
      <c r="E333" s="166"/>
      <c r="F333" s="81"/>
      <c r="G333" s="181"/>
      <c r="H333" s="87"/>
      <c r="I333" s="176"/>
      <c r="J333" s="146">
        <v>0</v>
      </c>
    </row>
    <row r="334" spans="2:10" ht="13.5">
      <c r="B334" s="73">
        <v>2</v>
      </c>
      <c r="C334" s="177" t="s">
        <v>389</v>
      </c>
      <c r="D334" s="175"/>
      <c r="E334" s="166"/>
      <c r="F334" s="81"/>
      <c r="G334" s="181"/>
      <c r="H334" s="87"/>
      <c r="I334" s="181"/>
      <c r="J334" s="146">
        <v>0</v>
      </c>
    </row>
    <row r="335" spans="2:10" ht="13.5">
      <c r="B335" s="180"/>
      <c r="C335" s="177"/>
      <c r="D335" s="175"/>
      <c r="E335" s="166"/>
      <c r="F335" s="81"/>
      <c r="G335" s="181"/>
      <c r="H335" s="87"/>
      <c r="I335" s="181"/>
      <c r="J335" s="88"/>
    </row>
    <row r="336" spans="2:10" ht="13.5">
      <c r="B336" s="180" t="s">
        <v>136</v>
      </c>
      <c r="C336" s="170" t="s">
        <v>390</v>
      </c>
      <c r="D336" s="182"/>
      <c r="E336" s="183"/>
      <c r="F336" s="93"/>
      <c r="G336" s="184"/>
      <c r="H336" s="95"/>
      <c r="I336" s="184"/>
      <c r="J336" s="155">
        <f>SUM(J333:J335)</f>
        <v>0</v>
      </c>
    </row>
    <row r="337" spans="2:10" ht="13.5">
      <c r="B337" s="197"/>
      <c r="C337" s="177"/>
      <c r="D337" s="175"/>
      <c r="E337" s="177"/>
      <c r="G337" s="177"/>
      <c r="H337" s="87"/>
      <c r="I337" s="177"/>
      <c r="J337" s="88"/>
    </row>
    <row r="338" spans="2:10" ht="13.5">
      <c r="B338" s="185">
        <v>23</v>
      </c>
      <c r="C338" s="171" t="s">
        <v>391</v>
      </c>
      <c r="D338" s="175"/>
      <c r="E338" s="166"/>
      <c r="F338" s="81"/>
      <c r="G338" s="181"/>
      <c r="H338" s="87"/>
      <c r="I338" s="181"/>
      <c r="J338" s="105"/>
    </row>
    <row r="339" spans="2:10" ht="13.5">
      <c r="B339" s="73">
        <v>1</v>
      </c>
      <c r="C339" s="177" t="s">
        <v>392</v>
      </c>
      <c r="D339" s="175"/>
      <c r="E339" s="166"/>
      <c r="F339" s="81"/>
      <c r="G339" s="181"/>
      <c r="H339" s="87"/>
      <c r="I339" s="176"/>
      <c r="J339" s="146">
        <v>0</v>
      </c>
    </row>
    <row r="340" spans="2:10" ht="13.5">
      <c r="B340" s="73">
        <v>2</v>
      </c>
      <c r="C340" s="177" t="s">
        <v>385</v>
      </c>
      <c r="D340" s="175"/>
      <c r="E340" s="166"/>
      <c r="F340" s="81"/>
      <c r="G340" s="181"/>
      <c r="H340" s="87"/>
      <c r="I340" s="176"/>
      <c r="J340" s="145">
        <v>0</v>
      </c>
    </row>
    <row r="341" spans="2:10" ht="13.5">
      <c r="B341" s="73">
        <v>3</v>
      </c>
      <c r="C341" s="177" t="s">
        <v>393</v>
      </c>
      <c r="D341" s="175"/>
      <c r="E341" s="166"/>
      <c r="F341" s="81"/>
      <c r="G341" s="181"/>
      <c r="H341" s="87"/>
      <c r="I341" s="176"/>
      <c r="J341" s="145">
        <v>0</v>
      </c>
    </row>
    <row r="342" spans="2:10" ht="13.5">
      <c r="B342" s="73">
        <v>4</v>
      </c>
      <c r="C342" s="177" t="s">
        <v>394</v>
      </c>
      <c r="D342" s="175"/>
      <c r="E342" s="166"/>
      <c r="F342" s="81"/>
      <c r="G342" s="181"/>
      <c r="H342" s="87"/>
      <c r="I342" s="176"/>
      <c r="J342" s="145">
        <v>0</v>
      </c>
    </row>
    <row r="343" spans="2:15" ht="13.5">
      <c r="B343" s="186">
        <v>5</v>
      </c>
      <c r="C343" s="199" t="s">
        <v>395</v>
      </c>
      <c r="D343" s="175"/>
      <c r="E343" s="166"/>
      <c r="F343" s="81"/>
      <c r="G343" s="181"/>
      <c r="H343" s="87"/>
      <c r="I343" s="188"/>
      <c r="J343" s="194">
        <v>0</v>
      </c>
      <c r="K343" s="134"/>
      <c r="L343" s="134"/>
      <c r="M343" s="134"/>
      <c r="N343" s="134"/>
      <c r="O343" s="134"/>
    </row>
    <row r="344" spans="2:15" ht="13.5">
      <c r="B344" s="186">
        <v>6</v>
      </c>
      <c r="C344" s="199" t="s">
        <v>396</v>
      </c>
      <c r="D344" s="175"/>
      <c r="E344" s="166"/>
      <c r="F344" s="81"/>
      <c r="G344" s="181"/>
      <c r="H344" s="87"/>
      <c r="I344" s="188"/>
      <c r="J344" s="143">
        <v>0</v>
      </c>
      <c r="K344" s="134"/>
      <c r="L344" s="134"/>
      <c r="M344" s="134"/>
      <c r="N344" s="134"/>
      <c r="O344" s="134"/>
    </row>
    <row r="345" spans="2:15" ht="13.5">
      <c r="B345" s="186">
        <v>7</v>
      </c>
      <c r="C345" s="199" t="s">
        <v>397</v>
      </c>
      <c r="D345" s="175"/>
      <c r="E345" s="166"/>
      <c r="F345" s="81"/>
      <c r="G345" s="181"/>
      <c r="H345" s="87"/>
      <c r="I345" s="188"/>
      <c r="J345" s="194">
        <v>0</v>
      </c>
      <c r="K345" s="134"/>
      <c r="L345" s="134"/>
      <c r="M345" s="134"/>
      <c r="N345" s="134"/>
      <c r="O345" s="134"/>
    </row>
    <row r="346" spans="2:10" ht="13.5">
      <c r="B346" s="73">
        <v>8</v>
      </c>
      <c r="C346" s="177" t="s">
        <v>384</v>
      </c>
      <c r="D346" s="175"/>
      <c r="E346" s="166"/>
      <c r="F346" s="81"/>
      <c r="G346" s="181"/>
      <c r="H346" s="87"/>
      <c r="I346" s="176"/>
      <c r="J346" s="146">
        <v>0</v>
      </c>
    </row>
    <row r="347" spans="2:10" ht="13.5">
      <c r="B347" s="73">
        <v>9</v>
      </c>
      <c r="C347" s="177" t="s">
        <v>398</v>
      </c>
      <c r="D347" s="175"/>
      <c r="E347" s="166"/>
      <c r="F347" s="81"/>
      <c r="G347" s="181"/>
      <c r="H347" s="87"/>
      <c r="I347" s="176"/>
      <c r="J347" s="146">
        <v>0</v>
      </c>
    </row>
    <row r="348" spans="2:10" ht="13.5">
      <c r="B348" s="73">
        <v>10</v>
      </c>
      <c r="C348" s="177" t="s">
        <v>399</v>
      </c>
      <c r="D348" s="175"/>
      <c r="E348" s="166"/>
      <c r="F348" s="81"/>
      <c r="G348" s="181"/>
      <c r="H348" s="87"/>
      <c r="I348" s="176"/>
      <c r="J348" s="146">
        <v>0</v>
      </c>
    </row>
    <row r="349" spans="2:10" ht="13.5">
      <c r="B349" s="73">
        <v>11</v>
      </c>
      <c r="C349" s="177" t="s">
        <v>400</v>
      </c>
      <c r="D349" s="175"/>
      <c r="E349" s="166"/>
      <c r="F349" s="81"/>
      <c r="G349" s="181"/>
      <c r="H349" s="87"/>
      <c r="I349" s="176"/>
      <c r="J349" s="77">
        <v>0</v>
      </c>
    </row>
    <row r="350" spans="2:10" ht="13.5">
      <c r="B350" s="73"/>
      <c r="C350" s="177"/>
      <c r="D350" s="175"/>
      <c r="E350" s="166"/>
      <c r="F350" s="81"/>
      <c r="G350" s="181"/>
      <c r="H350" s="87"/>
      <c r="I350" s="181"/>
      <c r="J350" s="88"/>
    </row>
    <row r="351" spans="2:10" ht="13.5">
      <c r="B351" s="180" t="s">
        <v>136</v>
      </c>
      <c r="C351" s="170" t="s">
        <v>401</v>
      </c>
      <c r="D351" s="182"/>
      <c r="E351" s="183"/>
      <c r="F351" s="93"/>
      <c r="G351" s="184"/>
      <c r="H351" s="95"/>
      <c r="I351" s="184"/>
      <c r="J351" s="155">
        <f>SUM(J339:J350)</f>
        <v>0</v>
      </c>
    </row>
    <row r="352" spans="2:10" ht="13.5">
      <c r="B352" s="200"/>
      <c r="C352" s="201"/>
      <c r="D352" s="202"/>
      <c r="E352" s="203"/>
      <c r="F352" s="204"/>
      <c r="G352" s="205"/>
      <c r="H352" s="206"/>
      <c r="I352" s="205"/>
      <c r="J352" s="156"/>
    </row>
    <row r="353" spans="2:10" ht="15.75">
      <c r="B353" s="207" t="s">
        <v>402</v>
      </c>
      <c r="C353" s="177"/>
      <c r="D353" s="181"/>
      <c r="E353" s="166"/>
      <c r="F353" s="81"/>
      <c r="G353" s="181"/>
      <c r="H353" s="87"/>
      <c r="I353" s="176"/>
      <c r="J353" s="208">
        <f>J59+J73+J83+J124+J153+J167+J179+J196+J201+J210+J231+J252+J270+J277+J291+J308+J314+J330+J336+J351</f>
        <v>0</v>
      </c>
    </row>
    <row r="354" spans="2:10" ht="13.5">
      <c r="B354" s="180"/>
      <c r="C354" s="177"/>
      <c r="D354" s="175"/>
      <c r="E354" s="166"/>
      <c r="F354" s="81"/>
      <c r="G354" s="181"/>
      <c r="H354" s="87"/>
      <c r="I354" s="181"/>
      <c r="J354" s="156"/>
    </row>
    <row r="355" spans="2:10" ht="13.5">
      <c r="B355" s="200"/>
      <c r="C355" s="209"/>
      <c r="D355" s="202"/>
      <c r="E355" s="203"/>
      <c r="F355" s="204"/>
      <c r="G355" s="205"/>
      <c r="H355" s="206"/>
      <c r="I355" s="205"/>
      <c r="J355" s="156"/>
    </row>
    <row r="356" spans="2:10" ht="15.75">
      <c r="B356" s="207" t="s">
        <v>403</v>
      </c>
      <c r="C356" s="177"/>
      <c r="D356" s="181"/>
      <c r="E356" s="177"/>
      <c r="F356" s="81"/>
      <c r="G356" s="181"/>
      <c r="H356" s="87"/>
      <c r="I356" s="176"/>
      <c r="J356" s="208">
        <f>J36+J353</f>
        <v>0</v>
      </c>
    </row>
    <row r="357" spans="2:10" ht="13.5">
      <c r="B357" s="210"/>
      <c r="C357" s="211"/>
      <c r="D357" s="212"/>
      <c r="E357" s="213"/>
      <c r="F357" s="214"/>
      <c r="G357" s="215"/>
      <c r="H357" s="216"/>
      <c r="I357" s="215"/>
      <c r="J357" s="105"/>
    </row>
    <row r="358" spans="2:10" ht="13.5">
      <c r="B358" s="185">
        <v>24</v>
      </c>
      <c r="C358" s="171" t="s">
        <v>404</v>
      </c>
      <c r="D358" s="181"/>
      <c r="E358" s="177"/>
      <c r="G358" s="177"/>
      <c r="I358" s="181"/>
      <c r="J358" s="88"/>
    </row>
    <row r="359" spans="2:10" ht="13.5">
      <c r="B359" s="217"/>
      <c r="C359" s="177"/>
      <c r="D359" s="175"/>
      <c r="E359" s="166"/>
      <c r="F359" s="81"/>
      <c r="G359" s="181"/>
      <c r="H359" s="87"/>
      <c r="I359" s="181"/>
      <c r="J359" s="105"/>
    </row>
    <row r="360" spans="2:10" ht="13.5">
      <c r="B360" s="73">
        <v>1</v>
      </c>
      <c r="C360" s="177" t="s">
        <v>405</v>
      </c>
      <c r="D360" s="175" t="s">
        <v>406</v>
      </c>
      <c r="E360" s="166">
        <f>J356</f>
        <v>0</v>
      </c>
      <c r="F360" s="81" t="s">
        <v>134</v>
      </c>
      <c r="G360" s="166"/>
      <c r="H360" s="218" t="s">
        <v>407</v>
      </c>
      <c r="I360" s="176"/>
      <c r="J360" s="219" t="e">
        <f aca="true" t="shared" si="2" ref="J360:J365">E360*H360</f>
        <v>#VALUE!</v>
      </c>
    </row>
    <row r="361" spans="2:15" ht="13.5">
      <c r="B361" s="73">
        <v>2</v>
      </c>
      <c r="C361" s="177" t="s">
        <v>408</v>
      </c>
      <c r="D361" s="187" t="s">
        <v>406</v>
      </c>
      <c r="E361" s="220">
        <f>J356</f>
        <v>0</v>
      </c>
      <c r="F361" s="137" t="s">
        <v>134</v>
      </c>
      <c r="G361" s="220"/>
      <c r="H361" s="221" t="s">
        <v>407</v>
      </c>
      <c r="I361" s="188"/>
      <c r="J361" s="219" t="e">
        <f t="shared" si="2"/>
        <v>#VALUE!</v>
      </c>
      <c r="K361" s="134"/>
      <c r="L361" s="134"/>
      <c r="M361" s="134"/>
      <c r="N361" s="134"/>
      <c r="O361" s="134"/>
    </row>
    <row r="362" spans="2:15" ht="13.5">
      <c r="B362" s="73">
        <v>3</v>
      </c>
      <c r="C362" s="177" t="s">
        <v>409</v>
      </c>
      <c r="D362" s="187" t="s">
        <v>406</v>
      </c>
      <c r="E362" s="220">
        <f>J356</f>
        <v>0</v>
      </c>
      <c r="F362" s="137" t="s">
        <v>134</v>
      </c>
      <c r="G362" s="220"/>
      <c r="H362" s="221" t="s">
        <v>407</v>
      </c>
      <c r="I362" s="222"/>
      <c r="J362" s="219" t="e">
        <f t="shared" si="2"/>
        <v>#VALUE!</v>
      </c>
      <c r="K362" s="134"/>
      <c r="L362" s="134"/>
      <c r="M362" s="134"/>
      <c r="N362" s="134"/>
      <c r="O362" s="134"/>
    </row>
    <row r="363" spans="2:15" ht="15">
      <c r="B363" s="73">
        <v>4</v>
      </c>
      <c r="C363" s="223" t="s">
        <v>410</v>
      </c>
      <c r="D363" s="187" t="s">
        <v>406</v>
      </c>
      <c r="E363" s="220">
        <f>J357</f>
        <v>0</v>
      </c>
      <c r="F363" s="137" t="s">
        <v>134</v>
      </c>
      <c r="G363" s="220"/>
      <c r="H363" s="221" t="s">
        <v>407</v>
      </c>
      <c r="I363" s="224">
        <f>SUM(G363:H363)</f>
        <v>0</v>
      </c>
      <c r="J363" s="219" t="e">
        <f t="shared" si="2"/>
        <v>#VALUE!</v>
      </c>
      <c r="K363" s="225"/>
      <c r="L363" s="225"/>
      <c r="M363" s="225"/>
      <c r="N363" s="225"/>
      <c r="O363" s="225"/>
    </row>
    <row r="364" spans="2:15" ht="15">
      <c r="B364" s="73">
        <v>5</v>
      </c>
      <c r="C364" s="223" t="s">
        <v>411</v>
      </c>
      <c r="D364" s="187" t="s">
        <v>406</v>
      </c>
      <c r="E364" s="220">
        <f>J358</f>
        <v>0</v>
      </c>
      <c r="F364" s="137" t="s">
        <v>134</v>
      </c>
      <c r="G364" s="220"/>
      <c r="H364" s="221" t="s">
        <v>407</v>
      </c>
      <c r="I364" s="224">
        <f>SUM(G364:H364)</f>
        <v>0</v>
      </c>
      <c r="J364" s="219" t="e">
        <f t="shared" si="2"/>
        <v>#VALUE!</v>
      </c>
      <c r="K364" s="225"/>
      <c r="L364" s="225"/>
      <c r="M364" s="225"/>
      <c r="N364" s="225"/>
      <c r="O364" s="225"/>
    </row>
    <row r="365" spans="2:15" ht="15">
      <c r="B365" s="73">
        <v>6</v>
      </c>
      <c r="C365" s="223" t="s">
        <v>412</v>
      </c>
      <c r="D365" s="187" t="s">
        <v>406</v>
      </c>
      <c r="E365" s="220">
        <f>J359</f>
        <v>0</v>
      </c>
      <c r="F365" s="137" t="s">
        <v>134</v>
      </c>
      <c r="G365" s="220"/>
      <c r="H365" s="224"/>
      <c r="I365" s="224">
        <f>SUM(G365:H365)</f>
        <v>0</v>
      </c>
      <c r="J365" s="84">
        <f t="shared" si="2"/>
        <v>0</v>
      </c>
      <c r="K365" s="225"/>
      <c r="L365" s="225"/>
      <c r="M365" s="225"/>
      <c r="N365" s="225"/>
      <c r="O365" s="225"/>
    </row>
    <row r="366" spans="2:10" ht="13.5">
      <c r="B366" s="180"/>
      <c r="C366" s="177"/>
      <c r="D366" s="175"/>
      <c r="E366" s="166"/>
      <c r="F366" s="81"/>
      <c r="G366" s="181"/>
      <c r="H366" s="87"/>
      <c r="I366" s="181"/>
      <c r="J366" s="88"/>
    </row>
    <row r="367" spans="2:10" ht="13.5">
      <c r="B367" s="180" t="s">
        <v>136</v>
      </c>
      <c r="C367" s="170" t="s">
        <v>413</v>
      </c>
      <c r="D367" s="182"/>
      <c r="E367" s="183"/>
      <c r="F367" s="93"/>
      <c r="G367" s="184"/>
      <c r="H367" s="95"/>
      <c r="I367" s="184"/>
      <c r="J367" s="226" t="e">
        <f>SUM(J360:J366)</f>
        <v>#VALUE!</v>
      </c>
    </row>
    <row r="368" spans="2:10" ht="13.5">
      <c r="B368" s="482"/>
      <c r="C368" s="483"/>
      <c r="D368" s="483"/>
      <c r="E368" s="483"/>
      <c r="F368" s="483"/>
      <c r="G368" s="483"/>
      <c r="H368" s="483"/>
      <c r="I368" s="483"/>
      <c r="J368" s="484"/>
    </row>
    <row r="369" spans="2:10" ht="19.5" thickBot="1">
      <c r="B369" s="227" t="s">
        <v>414</v>
      </c>
      <c r="C369" s="228"/>
      <c r="D369" s="229"/>
      <c r="E369" s="230"/>
      <c r="F369" s="231"/>
      <c r="G369" s="232"/>
      <c r="H369" s="233"/>
      <c r="I369" s="232"/>
      <c r="J369" s="234" t="e">
        <f>J356+J367</f>
        <v>#VALUE!</v>
      </c>
    </row>
    <row r="372" spans="2:10" ht="13.5">
      <c r="B372" s="485" t="s">
        <v>98</v>
      </c>
      <c r="C372" s="485"/>
      <c r="D372" s="485"/>
      <c r="E372" s="485"/>
      <c r="F372" s="485"/>
      <c r="G372" s="485"/>
      <c r="H372" s="485"/>
      <c r="I372" s="485"/>
      <c r="J372" s="485"/>
    </row>
    <row r="373" spans="2:10" ht="13.5">
      <c r="B373" s="485"/>
      <c r="C373" s="485"/>
      <c r="D373" s="485"/>
      <c r="E373" s="485"/>
      <c r="F373" s="485"/>
      <c r="G373" s="485"/>
      <c r="H373" s="485"/>
      <c r="I373" s="485"/>
      <c r="J373" s="485"/>
    </row>
  </sheetData>
  <sheetProtection/>
  <mergeCells count="5">
    <mergeCell ref="B1:J1"/>
    <mergeCell ref="B2:J2"/>
    <mergeCell ref="K70:K71"/>
    <mergeCell ref="B368:J368"/>
    <mergeCell ref="B372:J3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5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1" width="4.140625" style="280" customWidth="1"/>
    <col min="2" max="2" width="75.140625" style="280" customWidth="1"/>
    <col min="3" max="5" width="14.7109375" style="280" customWidth="1"/>
  </cols>
  <sheetData>
    <row r="1" spans="1:5" ht="16.5" thickBot="1">
      <c r="A1" s="486" t="s">
        <v>417</v>
      </c>
      <c r="B1" s="487"/>
      <c r="C1" s="487"/>
      <c r="D1" s="487"/>
      <c r="E1" s="487"/>
    </row>
    <row r="2" spans="1:5" ht="16.5" thickBot="1">
      <c r="A2" s="488" t="s">
        <v>644</v>
      </c>
      <c r="B2" s="489"/>
      <c r="C2" s="489"/>
      <c r="D2" s="489"/>
      <c r="E2" s="489"/>
    </row>
    <row r="3" spans="1:5" ht="15.75">
      <c r="A3" s="235"/>
      <c r="B3" s="236"/>
      <c r="C3" s="490" t="s">
        <v>124</v>
      </c>
      <c r="D3" s="491"/>
      <c r="E3" s="492"/>
    </row>
    <row r="4" spans="1:5" ht="31.5">
      <c r="A4" s="237">
        <v>1</v>
      </c>
      <c r="B4" s="238" t="s">
        <v>418</v>
      </c>
      <c r="C4" s="239" t="s">
        <v>693</v>
      </c>
      <c r="D4" s="240" t="s">
        <v>694</v>
      </c>
      <c r="E4" s="241" t="s">
        <v>419</v>
      </c>
    </row>
    <row r="5" spans="1:5" ht="15">
      <c r="A5" s="242" t="s">
        <v>420</v>
      </c>
      <c r="B5" s="243" t="s">
        <v>421</v>
      </c>
      <c r="C5" s="244">
        <v>0</v>
      </c>
      <c r="D5" s="244">
        <v>0</v>
      </c>
      <c r="E5" s="245">
        <f aca="true" t="shared" si="0" ref="E5:E18">SUM(C5:D5)</f>
        <v>0</v>
      </c>
    </row>
    <row r="6" spans="1:5" ht="15">
      <c r="A6" s="242" t="s">
        <v>422</v>
      </c>
      <c r="B6" s="243" t="s">
        <v>423</v>
      </c>
      <c r="C6" s="246">
        <v>0</v>
      </c>
      <c r="D6" s="246">
        <v>0</v>
      </c>
      <c r="E6" s="245">
        <f t="shared" si="0"/>
        <v>0</v>
      </c>
    </row>
    <row r="7" spans="1:5" ht="15">
      <c r="A7" s="242" t="s">
        <v>424</v>
      </c>
      <c r="B7" s="243" t="s">
        <v>425</v>
      </c>
      <c r="C7" s="246">
        <v>0</v>
      </c>
      <c r="D7" s="246">
        <v>0</v>
      </c>
      <c r="E7" s="245">
        <f t="shared" si="0"/>
        <v>0</v>
      </c>
    </row>
    <row r="8" spans="1:5" ht="15">
      <c r="A8" s="242" t="s">
        <v>426</v>
      </c>
      <c r="B8" s="243" t="s">
        <v>427</v>
      </c>
      <c r="C8" s="246">
        <v>0</v>
      </c>
      <c r="D8" s="246">
        <v>0</v>
      </c>
      <c r="E8" s="245">
        <f t="shared" si="0"/>
        <v>0</v>
      </c>
    </row>
    <row r="9" spans="1:5" ht="15">
      <c r="A9" s="242" t="s">
        <v>428</v>
      </c>
      <c r="B9" s="243" t="s">
        <v>429</v>
      </c>
      <c r="C9" s="246">
        <v>0</v>
      </c>
      <c r="D9" s="246">
        <v>0</v>
      </c>
      <c r="E9" s="245">
        <f t="shared" si="0"/>
        <v>0</v>
      </c>
    </row>
    <row r="10" spans="1:5" ht="15">
      <c r="A10" s="242" t="s">
        <v>430</v>
      </c>
      <c r="B10" s="243" t="s">
        <v>431</v>
      </c>
      <c r="C10" s="246">
        <v>0</v>
      </c>
      <c r="D10" s="246">
        <v>0</v>
      </c>
      <c r="E10" s="245">
        <f t="shared" si="0"/>
        <v>0</v>
      </c>
    </row>
    <row r="11" spans="1:5" ht="15">
      <c r="A11" s="242" t="s">
        <v>432</v>
      </c>
      <c r="B11" s="243" t="s">
        <v>433</v>
      </c>
      <c r="C11" s="246">
        <v>0</v>
      </c>
      <c r="D11" s="246">
        <v>0</v>
      </c>
      <c r="E11" s="245">
        <f t="shared" si="0"/>
        <v>0</v>
      </c>
    </row>
    <row r="12" spans="1:5" ht="15">
      <c r="A12" s="242" t="s">
        <v>434</v>
      </c>
      <c r="B12" s="243" t="s">
        <v>435</v>
      </c>
      <c r="C12" s="246">
        <v>0</v>
      </c>
      <c r="D12" s="246">
        <v>0</v>
      </c>
      <c r="E12" s="245">
        <f t="shared" si="0"/>
        <v>0</v>
      </c>
    </row>
    <row r="13" spans="1:5" ht="15">
      <c r="A13" s="242" t="s">
        <v>436</v>
      </c>
      <c r="B13" s="243" t="s">
        <v>437</v>
      </c>
      <c r="C13" s="246">
        <v>0</v>
      </c>
      <c r="D13" s="246">
        <v>0</v>
      </c>
      <c r="E13" s="245">
        <f t="shared" si="0"/>
        <v>0</v>
      </c>
    </row>
    <row r="14" spans="1:5" ht="15">
      <c r="A14" s="242" t="s">
        <v>438</v>
      </c>
      <c r="B14" s="243" t="s">
        <v>439</v>
      </c>
      <c r="C14" s="246">
        <v>0</v>
      </c>
      <c r="D14" s="246">
        <v>0</v>
      </c>
      <c r="E14" s="245">
        <f t="shared" si="0"/>
        <v>0</v>
      </c>
    </row>
    <row r="15" spans="1:5" ht="15">
      <c r="A15" s="242" t="s">
        <v>440</v>
      </c>
      <c r="B15" s="243" t="s">
        <v>441</v>
      </c>
      <c r="C15" s="246">
        <v>0</v>
      </c>
      <c r="D15" s="246">
        <v>0</v>
      </c>
      <c r="E15" s="245">
        <f t="shared" si="0"/>
        <v>0</v>
      </c>
    </row>
    <row r="16" spans="1:5" ht="15">
      <c r="A16" s="242" t="s">
        <v>442</v>
      </c>
      <c r="B16" s="243" t="s">
        <v>443</v>
      </c>
      <c r="C16" s="246">
        <v>0</v>
      </c>
      <c r="D16" s="246">
        <v>0</v>
      </c>
      <c r="E16" s="245">
        <f t="shared" si="0"/>
        <v>0</v>
      </c>
    </row>
    <row r="17" spans="1:5" ht="15">
      <c r="A17" s="242" t="s">
        <v>444</v>
      </c>
      <c r="B17" s="243" t="s">
        <v>445</v>
      </c>
      <c r="C17" s="246">
        <v>0</v>
      </c>
      <c r="D17" s="246">
        <v>0</v>
      </c>
      <c r="E17" s="245">
        <f t="shared" si="0"/>
        <v>0</v>
      </c>
    </row>
    <row r="18" spans="1:5" ht="15">
      <c r="A18" s="242" t="s">
        <v>446</v>
      </c>
      <c r="B18" s="243" t="s">
        <v>447</v>
      </c>
      <c r="C18" s="247">
        <v>0</v>
      </c>
      <c r="D18" s="247">
        <v>0</v>
      </c>
      <c r="E18" s="245">
        <f t="shared" si="0"/>
        <v>0</v>
      </c>
    </row>
    <row r="19" spans="1:5" ht="15">
      <c r="A19" s="248"/>
      <c r="B19" s="249" t="s">
        <v>448</v>
      </c>
      <c r="C19" s="250">
        <f>SUM(C5:C18)</f>
        <v>0</v>
      </c>
      <c r="D19" s="250">
        <f>SUM(D5:D18)</f>
        <v>0</v>
      </c>
      <c r="E19" s="251">
        <f>SUM(E5:E18)</f>
        <v>0</v>
      </c>
    </row>
    <row r="20" spans="1:5" ht="15">
      <c r="A20" s="237">
        <v>2</v>
      </c>
      <c r="B20" s="238" t="s">
        <v>449</v>
      </c>
      <c r="C20" s="252"/>
      <c r="D20" s="252"/>
      <c r="E20" s="253"/>
    </row>
    <row r="21" spans="1:5" ht="15">
      <c r="A21" s="242" t="s">
        <v>450</v>
      </c>
      <c r="B21" s="243" t="s">
        <v>451</v>
      </c>
      <c r="C21" s="246">
        <v>0</v>
      </c>
      <c r="D21" s="246">
        <v>0</v>
      </c>
      <c r="E21" s="254">
        <f aca="true" t="shared" si="1" ref="E21:E26">SUM(C21:D21)</f>
        <v>0</v>
      </c>
    </row>
    <row r="22" spans="1:5" ht="15">
      <c r="A22" s="242" t="s">
        <v>452</v>
      </c>
      <c r="B22" s="243" t="s">
        <v>453</v>
      </c>
      <c r="C22" s="246">
        <v>0</v>
      </c>
      <c r="D22" s="246">
        <v>0</v>
      </c>
      <c r="E22" s="254">
        <f t="shared" si="1"/>
        <v>0</v>
      </c>
    </row>
    <row r="23" spans="1:5" ht="15">
      <c r="A23" s="242" t="s">
        <v>454</v>
      </c>
      <c r="B23" s="243" t="s">
        <v>455</v>
      </c>
      <c r="C23" s="246">
        <v>0</v>
      </c>
      <c r="D23" s="246">
        <v>0</v>
      </c>
      <c r="E23" s="254">
        <f t="shared" si="1"/>
        <v>0</v>
      </c>
    </row>
    <row r="24" spans="1:5" ht="15">
      <c r="A24" s="242" t="s">
        <v>456</v>
      </c>
      <c r="B24" s="243" t="s">
        <v>457</v>
      </c>
      <c r="C24" s="246">
        <v>0</v>
      </c>
      <c r="D24" s="246">
        <v>0</v>
      </c>
      <c r="E24" s="254">
        <f t="shared" si="1"/>
        <v>0</v>
      </c>
    </row>
    <row r="25" spans="1:5" ht="15">
      <c r="A25" s="242" t="s">
        <v>458</v>
      </c>
      <c r="B25" s="243" t="s">
        <v>459</v>
      </c>
      <c r="C25" s="246">
        <v>0</v>
      </c>
      <c r="D25" s="246">
        <v>0</v>
      </c>
      <c r="E25" s="254">
        <f t="shared" si="1"/>
        <v>0</v>
      </c>
    </row>
    <row r="26" spans="1:5" ht="15">
      <c r="A26" s="242" t="s">
        <v>460</v>
      </c>
      <c r="B26" s="243" t="s">
        <v>461</v>
      </c>
      <c r="C26" s="246">
        <v>0</v>
      </c>
      <c r="D26" s="246">
        <v>0</v>
      </c>
      <c r="E26" s="254">
        <f t="shared" si="1"/>
        <v>0</v>
      </c>
    </row>
    <row r="27" spans="1:5" ht="15">
      <c r="A27" s="255"/>
      <c r="B27" s="249" t="s">
        <v>462</v>
      </c>
      <c r="C27" s="256">
        <f>SUM(C21:C26)</f>
        <v>0</v>
      </c>
      <c r="D27" s="256">
        <f>SUM(D21:D26)</f>
        <v>0</v>
      </c>
      <c r="E27" s="257">
        <f>SUM(E21:E26)</f>
        <v>0</v>
      </c>
    </row>
    <row r="28" spans="1:5" ht="15">
      <c r="A28" s="237">
        <v>3</v>
      </c>
      <c r="B28" s="238" t="s">
        <v>463</v>
      </c>
      <c r="C28" s="252"/>
      <c r="D28" s="252"/>
      <c r="E28" s="253"/>
    </row>
    <row r="29" spans="1:5" ht="15">
      <c r="A29" s="242" t="s">
        <v>464</v>
      </c>
      <c r="B29" s="243" t="s">
        <v>465</v>
      </c>
      <c r="C29" s="246">
        <v>0</v>
      </c>
      <c r="D29" s="246">
        <v>0</v>
      </c>
      <c r="E29" s="254">
        <f>SUM(C29:D29)</f>
        <v>0</v>
      </c>
    </row>
    <row r="30" spans="1:5" ht="15">
      <c r="A30" s="242" t="s">
        <v>466</v>
      </c>
      <c r="B30" s="243" t="s">
        <v>467</v>
      </c>
      <c r="C30" s="246">
        <v>0</v>
      </c>
      <c r="D30" s="246">
        <v>0</v>
      </c>
      <c r="E30" s="254">
        <f>SUM(C30:D30)</f>
        <v>0</v>
      </c>
    </row>
    <row r="31" spans="1:5" ht="15">
      <c r="A31" s="242" t="s">
        <v>468</v>
      </c>
      <c r="B31" s="243" t="s">
        <v>469</v>
      </c>
      <c r="C31" s="246">
        <v>0</v>
      </c>
      <c r="D31" s="246">
        <v>0</v>
      </c>
      <c r="E31" s="254">
        <f>SUM(C31:D31)</f>
        <v>0</v>
      </c>
    </row>
    <row r="32" spans="1:5" ht="15">
      <c r="A32" s="242" t="s">
        <v>470</v>
      </c>
      <c r="B32" s="243" t="s">
        <v>471</v>
      </c>
      <c r="C32" s="246">
        <v>0</v>
      </c>
      <c r="D32" s="246">
        <v>0</v>
      </c>
      <c r="E32" s="254">
        <f>SUM(C32:D32)</f>
        <v>0</v>
      </c>
    </row>
    <row r="33" spans="1:5" ht="15">
      <c r="A33" s="255"/>
      <c r="B33" s="249" t="s">
        <v>472</v>
      </c>
      <c r="C33" s="256">
        <f>SUM(C29:C32)</f>
        <v>0</v>
      </c>
      <c r="D33" s="256">
        <f>SUM(D29:D32)</f>
        <v>0</v>
      </c>
      <c r="E33" s="257">
        <f>SUM(E29:E32)</f>
        <v>0</v>
      </c>
    </row>
    <row r="34" spans="1:5" ht="15">
      <c r="A34" s="258"/>
      <c r="B34" s="259" t="s">
        <v>473</v>
      </c>
      <c r="C34" s="260">
        <f>SUM(C19+C27+C33)</f>
        <v>0</v>
      </c>
      <c r="D34" s="260">
        <f>SUM(D19+D27+D33)</f>
        <v>0</v>
      </c>
      <c r="E34" s="261">
        <f>SUM(E19+E27+E33)</f>
        <v>0</v>
      </c>
    </row>
    <row r="35" spans="1:5" ht="15">
      <c r="A35" s="237">
        <v>4</v>
      </c>
      <c r="B35" s="238" t="s">
        <v>474</v>
      </c>
      <c r="C35" s="252"/>
      <c r="D35" s="252"/>
      <c r="E35" s="253"/>
    </row>
    <row r="36" spans="1:5" ht="15">
      <c r="A36" s="242" t="s">
        <v>475</v>
      </c>
      <c r="B36" s="243" t="s">
        <v>476</v>
      </c>
      <c r="C36" s="246">
        <v>0</v>
      </c>
      <c r="D36" s="246">
        <v>0</v>
      </c>
      <c r="E36" s="254">
        <f aca="true" t="shared" si="2" ref="E36:E85">SUM(C36:D36)</f>
        <v>0</v>
      </c>
    </row>
    <row r="37" spans="1:5" ht="15">
      <c r="A37" s="242" t="s">
        <v>477</v>
      </c>
      <c r="B37" s="243" t="s">
        <v>478</v>
      </c>
      <c r="C37" s="246">
        <v>0</v>
      </c>
      <c r="D37" s="246">
        <v>0</v>
      </c>
      <c r="E37" s="254">
        <f t="shared" si="2"/>
        <v>0</v>
      </c>
    </row>
    <row r="38" spans="1:5" ht="15">
      <c r="A38" s="242" t="s">
        <v>479</v>
      </c>
      <c r="B38" s="243" t="s">
        <v>480</v>
      </c>
      <c r="C38" s="246">
        <v>0</v>
      </c>
      <c r="D38" s="246">
        <v>0</v>
      </c>
      <c r="E38" s="254">
        <f t="shared" si="2"/>
        <v>0</v>
      </c>
    </row>
    <row r="39" spans="1:5" ht="15">
      <c r="A39" s="242" t="s">
        <v>481</v>
      </c>
      <c r="B39" s="243" t="s">
        <v>482</v>
      </c>
      <c r="C39" s="246">
        <v>0</v>
      </c>
      <c r="D39" s="246">
        <v>0</v>
      </c>
      <c r="E39" s="254">
        <f t="shared" si="2"/>
        <v>0</v>
      </c>
    </row>
    <row r="40" spans="1:5" ht="15">
      <c r="A40" s="242" t="s">
        <v>483</v>
      </c>
      <c r="B40" s="243" t="s">
        <v>484</v>
      </c>
      <c r="C40" s="246">
        <v>0</v>
      </c>
      <c r="D40" s="246">
        <v>0</v>
      </c>
      <c r="E40" s="254">
        <f t="shared" si="2"/>
        <v>0</v>
      </c>
    </row>
    <row r="41" spans="1:5" ht="15">
      <c r="A41" s="242" t="s">
        <v>485</v>
      </c>
      <c r="B41" s="243" t="s">
        <v>486</v>
      </c>
      <c r="C41" s="246">
        <v>0</v>
      </c>
      <c r="D41" s="246">
        <v>0</v>
      </c>
      <c r="E41" s="254">
        <f t="shared" si="2"/>
        <v>0</v>
      </c>
    </row>
    <row r="42" spans="1:5" ht="15">
      <c r="A42" s="242" t="s">
        <v>487</v>
      </c>
      <c r="B42" s="243" t="s">
        <v>488</v>
      </c>
      <c r="C42" s="246">
        <v>0</v>
      </c>
      <c r="D42" s="246">
        <v>0</v>
      </c>
      <c r="E42" s="254">
        <f t="shared" si="2"/>
        <v>0</v>
      </c>
    </row>
    <row r="43" spans="1:5" ht="15">
      <c r="A43" s="242" t="s">
        <v>489</v>
      </c>
      <c r="B43" s="243" t="s">
        <v>490</v>
      </c>
      <c r="C43" s="246">
        <v>0</v>
      </c>
      <c r="D43" s="246">
        <v>0</v>
      </c>
      <c r="E43" s="254">
        <f t="shared" si="2"/>
        <v>0</v>
      </c>
    </row>
    <row r="44" spans="1:5" ht="15">
      <c r="A44" s="242" t="s">
        <v>491</v>
      </c>
      <c r="B44" s="243" t="s">
        <v>492</v>
      </c>
      <c r="C44" s="246">
        <v>0</v>
      </c>
      <c r="D44" s="246">
        <v>0</v>
      </c>
      <c r="E44" s="254">
        <f t="shared" si="2"/>
        <v>0</v>
      </c>
    </row>
    <row r="45" spans="1:5" ht="15">
      <c r="A45" s="242" t="s">
        <v>493</v>
      </c>
      <c r="B45" s="243" t="s">
        <v>494</v>
      </c>
      <c r="C45" s="246">
        <v>0</v>
      </c>
      <c r="D45" s="246">
        <v>0</v>
      </c>
      <c r="E45" s="254">
        <f t="shared" si="2"/>
        <v>0</v>
      </c>
    </row>
    <row r="46" spans="1:5" ht="15">
      <c r="A46" s="242" t="s">
        <v>495</v>
      </c>
      <c r="B46" s="243" t="s">
        <v>496</v>
      </c>
      <c r="C46" s="246">
        <v>0</v>
      </c>
      <c r="D46" s="246">
        <v>0</v>
      </c>
      <c r="E46" s="254">
        <f t="shared" si="2"/>
        <v>0</v>
      </c>
    </row>
    <row r="47" spans="1:5" ht="15">
      <c r="A47" s="242" t="s">
        <v>497</v>
      </c>
      <c r="B47" s="243" t="s">
        <v>498</v>
      </c>
      <c r="C47" s="246">
        <v>0</v>
      </c>
      <c r="D47" s="246">
        <v>0</v>
      </c>
      <c r="E47" s="254">
        <f t="shared" si="2"/>
        <v>0</v>
      </c>
    </row>
    <row r="48" spans="1:5" ht="15">
      <c r="A48" s="242" t="s">
        <v>499</v>
      </c>
      <c r="B48" s="243" t="s">
        <v>500</v>
      </c>
      <c r="C48" s="246">
        <v>0</v>
      </c>
      <c r="D48" s="246">
        <v>0</v>
      </c>
      <c r="E48" s="254">
        <f t="shared" si="2"/>
        <v>0</v>
      </c>
    </row>
    <row r="49" spans="1:5" ht="15">
      <c r="A49" s="242" t="s">
        <v>501</v>
      </c>
      <c r="B49" s="243" t="s">
        <v>502</v>
      </c>
      <c r="C49" s="246">
        <v>0</v>
      </c>
      <c r="D49" s="246">
        <v>0</v>
      </c>
      <c r="E49" s="254">
        <f t="shared" si="2"/>
        <v>0</v>
      </c>
    </row>
    <row r="50" spans="1:5" ht="15">
      <c r="A50" s="242" t="s">
        <v>503</v>
      </c>
      <c r="B50" s="243" t="s">
        <v>504</v>
      </c>
      <c r="C50" s="246">
        <v>0</v>
      </c>
      <c r="D50" s="246">
        <v>0</v>
      </c>
      <c r="E50" s="254">
        <f t="shared" si="2"/>
        <v>0</v>
      </c>
    </row>
    <row r="51" spans="1:5" ht="15">
      <c r="A51" s="242" t="s">
        <v>505</v>
      </c>
      <c r="B51" s="243" t="s">
        <v>506</v>
      </c>
      <c r="C51" s="246">
        <v>0</v>
      </c>
      <c r="D51" s="246">
        <v>0</v>
      </c>
      <c r="E51" s="254">
        <f t="shared" si="2"/>
        <v>0</v>
      </c>
    </row>
    <row r="52" spans="1:5" ht="15">
      <c r="A52" s="242" t="s">
        <v>507</v>
      </c>
      <c r="B52" s="243" t="s">
        <v>508</v>
      </c>
      <c r="C52" s="246">
        <v>0</v>
      </c>
      <c r="D52" s="246">
        <v>0</v>
      </c>
      <c r="E52" s="254">
        <f t="shared" si="2"/>
        <v>0</v>
      </c>
    </row>
    <row r="53" spans="1:5" ht="15">
      <c r="A53" s="242" t="s">
        <v>509</v>
      </c>
      <c r="B53" s="243" t="s">
        <v>510</v>
      </c>
      <c r="C53" s="246">
        <v>0</v>
      </c>
      <c r="D53" s="246">
        <v>0</v>
      </c>
      <c r="E53" s="254">
        <f t="shared" si="2"/>
        <v>0</v>
      </c>
    </row>
    <row r="54" spans="1:5" ht="15">
      <c r="A54" s="242" t="s">
        <v>511</v>
      </c>
      <c r="B54" s="243" t="s">
        <v>512</v>
      </c>
      <c r="C54" s="246">
        <v>0</v>
      </c>
      <c r="D54" s="246">
        <v>0</v>
      </c>
      <c r="E54" s="254">
        <f t="shared" si="2"/>
        <v>0</v>
      </c>
    </row>
    <row r="55" spans="1:5" ht="15">
      <c r="A55" s="242" t="s">
        <v>513</v>
      </c>
      <c r="B55" s="243" t="s">
        <v>514</v>
      </c>
      <c r="C55" s="246">
        <v>0</v>
      </c>
      <c r="D55" s="246">
        <v>0</v>
      </c>
      <c r="E55" s="254">
        <f t="shared" si="2"/>
        <v>0</v>
      </c>
    </row>
    <row r="56" spans="1:5" ht="15">
      <c r="A56" s="242" t="s">
        <v>515</v>
      </c>
      <c r="B56" s="243" t="s">
        <v>516</v>
      </c>
      <c r="C56" s="246">
        <v>0</v>
      </c>
      <c r="D56" s="246">
        <v>0</v>
      </c>
      <c r="E56" s="254">
        <f t="shared" si="2"/>
        <v>0</v>
      </c>
    </row>
    <row r="57" spans="1:5" ht="15">
      <c r="A57" s="242" t="s">
        <v>517</v>
      </c>
      <c r="B57" s="243" t="s">
        <v>518</v>
      </c>
      <c r="C57" s="246">
        <v>0</v>
      </c>
      <c r="D57" s="246">
        <v>0</v>
      </c>
      <c r="E57" s="254">
        <f t="shared" si="2"/>
        <v>0</v>
      </c>
    </row>
    <row r="58" spans="1:5" ht="15">
      <c r="A58" s="242" t="s">
        <v>519</v>
      </c>
      <c r="B58" s="243" t="s">
        <v>520</v>
      </c>
      <c r="C58" s="246">
        <v>0</v>
      </c>
      <c r="D58" s="246">
        <v>0</v>
      </c>
      <c r="E58" s="254">
        <f t="shared" si="2"/>
        <v>0</v>
      </c>
    </row>
    <row r="59" spans="1:5" ht="15">
      <c r="A59" s="242" t="s">
        <v>521</v>
      </c>
      <c r="B59" s="243" t="s">
        <v>522</v>
      </c>
      <c r="C59" s="246">
        <v>0</v>
      </c>
      <c r="D59" s="246">
        <v>0</v>
      </c>
      <c r="E59" s="254">
        <f t="shared" si="2"/>
        <v>0</v>
      </c>
    </row>
    <row r="60" spans="1:5" ht="15">
      <c r="A60" s="242" t="s">
        <v>523</v>
      </c>
      <c r="B60" s="243" t="s">
        <v>524</v>
      </c>
      <c r="C60" s="246">
        <v>0</v>
      </c>
      <c r="D60" s="246">
        <v>0</v>
      </c>
      <c r="E60" s="254">
        <f t="shared" si="2"/>
        <v>0</v>
      </c>
    </row>
    <row r="61" spans="1:5" ht="15">
      <c r="A61" s="242" t="s">
        <v>525</v>
      </c>
      <c r="B61" s="243" t="s">
        <v>526</v>
      </c>
      <c r="C61" s="246">
        <v>0</v>
      </c>
      <c r="D61" s="246">
        <v>0</v>
      </c>
      <c r="E61" s="254">
        <f t="shared" si="2"/>
        <v>0</v>
      </c>
    </row>
    <row r="62" spans="1:5" ht="15">
      <c r="A62" s="242" t="s">
        <v>527</v>
      </c>
      <c r="B62" s="243" t="s">
        <v>528</v>
      </c>
      <c r="C62" s="246">
        <v>0</v>
      </c>
      <c r="D62" s="246">
        <v>0</v>
      </c>
      <c r="E62" s="254">
        <f t="shared" si="2"/>
        <v>0</v>
      </c>
    </row>
    <row r="63" spans="1:5" ht="15">
      <c r="A63" s="242" t="s">
        <v>529</v>
      </c>
      <c r="B63" s="243" t="s">
        <v>530</v>
      </c>
      <c r="C63" s="246">
        <v>0</v>
      </c>
      <c r="D63" s="246">
        <v>0</v>
      </c>
      <c r="E63" s="254">
        <f t="shared" si="2"/>
        <v>0</v>
      </c>
    </row>
    <row r="64" spans="1:5" ht="15">
      <c r="A64" s="242" t="s">
        <v>531</v>
      </c>
      <c r="B64" s="243" t="s">
        <v>532</v>
      </c>
      <c r="C64" s="246">
        <v>0</v>
      </c>
      <c r="D64" s="246">
        <v>0</v>
      </c>
      <c r="E64" s="254">
        <f t="shared" si="2"/>
        <v>0</v>
      </c>
    </row>
    <row r="65" spans="1:5" ht="15">
      <c r="A65" s="242" t="s">
        <v>533</v>
      </c>
      <c r="B65" s="243" t="s">
        <v>534</v>
      </c>
      <c r="C65" s="246">
        <v>0</v>
      </c>
      <c r="D65" s="246">
        <v>0</v>
      </c>
      <c r="E65" s="254">
        <f t="shared" si="2"/>
        <v>0</v>
      </c>
    </row>
    <row r="66" spans="1:5" ht="15">
      <c r="A66" s="242" t="s">
        <v>535</v>
      </c>
      <c r="B66" s="243" t="s">
        <v>536</v>
      </c>
      <c r="C66" s="246">
        <v>0</v>
      </c>
      <c r="D66" s="246">
        <v>0</v>
      </c>
      <c r="E66" s="254">
        <f t="shared" si="2"/>
        <v>0</v>
      </c>
    </row>
    <row r="67" spans="1:5" ht="15">
      <c r="A67" s="242" t="s">
        <v>537</v>
      </c>
      <c r="B67" s="243" t="s">
        <v>538</v>
      </c>
      <c r="C67" s="246">
        <v>0</v>
      </c>
      <c r="D67" s="246">
        <v>0</v>
      </c>
      <c r="E67" s="254">
        <f t="shared" si="2"/>
        <v>0</v>
      </c>
    </row>
    <row r="68" spans="1:5" ht="15">
      <c r="A68" s="242" t="s">
        <v>539</v>
      </c>
      <c r="B68" s="243" t="s">
        <v>540</v>
      </c>
      <c r="C68" s="246">
        <v>0</v>
      </c>
      <c r="D68" s="246">
        <v>0</v>
      </c>
      <c r="E68" s="254">
        <f t="shared" si="2"/>
        <v>0</v>
      </c>
    </row>
    <row r="69" spans="1:5" ht="15">
      <c r="A69" s="242" t="s">
        <v>541</v>
      </c>
      <c r="B69" s="243" t="s">
        <v>542</v>
      </c>
      <c r="C69" s="246">
        <v>0</v>
      </c>
      <c r="D69" s="246">
        <v>0</v>
      </c>
      <c r="E69" s="254">
        <f t="shared" si="2"/>
        <v>0</v>
      </c>
    </row>
    <row r="70" spans="1:5" ht="15">
      <c r="A70" s="242" t="s">
        <v>543</v>
      </c>
      <c r="B70" s="243" t="s">
        <v>544</v>
      </c>
      <c r="C70" s="246">
        <v>0</v>
      </c>
      <c r="D70" s="246">
        <v>0</v>
      </c>
      <c r="E70" s="254">
        <f t="shared" si="2"/>
        <v>0</v>
      </c>
    </row>
    <row r="71" spans="1:5" ht="15">
      <c r="A71" s="242" t="s">
        <v>545</v>
      </c>
      <c r="B71" s="243" t="s">
        <v>546</v>
      </c>
      <c r="C71" s="246">
        <v>0</v>
      </c>
      <c r="D71" s="246">
        <v>0</v>
      </c>
      <c r="E71" s="254">
        <f t="shared" si="2"/>
        <v>0</v>
      </c>
    </row>
    <row r="72" spans="1:5" ht="15">
      <c r="A72" s="242" t="s">
        <v>547</v>
      </c>
      <c r="B72" s="243" t="s">
        <v>548</v>
      </c>
      <c r="C72" s="246">
        <v>0</v>
      </c>
      <c r="D72" s="246">
        <v>0</v>
      </c>
      <c r="E72" s="254">
        <f t="shared" si="2"/>
        <v>0</v>
      </c>
    </row>
    <row r="73" spans="1:5" ht="15">
      <c r="A73" s="242" t="s">
        <v>549</v>
      </c>
      <c r="B73" s="243" t="s">
        <v>550</v>
      </c>
      <c r="C73" s="246">
        <v>0</v>
      </c>
      <c r="D73" s="246">
        <v>0</v>
      </c>
      <c r="E73" s="254">
        <f t="shared" si="2"/>
        <v>0</v>
      </c>
    </row>
    <row r="74" spans="1:5" ht="15">
      <c r="A74" s="242" t="s">
        <v>551</v>
      </c>
      <c r="B74" s="243" t="s">
        <v>552</v>
      </c>
      <c r="C74" s="246">
        <v>0</v>
      </c>
      <c r="D74" s="246">
        <v>0</v>
      </c>
      <c r="E74" s="254">
        <f t="shared" si="2"/>
        <v>0</v>
      </c>
    </row>
    <row r="75" spans="1:5" ht="15">
      <c r="A75" s="242" t="s">
        <v>553</v>
      </c>
      <c r="B75" s="243" t="s">
        <v>554</v>
      </c>
      <c r="C75" s="246">
        <v>0</v>
      </c>
      <c r="D75" s="246">
        <v>0</v>
      </c>
      <c r="E75" s="254">
        <f t="shared" si="2"/>
        <v>0</v>
      </c>
    </row>
    <row r="76" spans="1:5" ht="15">
      <c r="A76" s="242" t="s">
        <v>555</v>
      </c>
      <c r="B76" s="243" t="s">
        <v>556</v>
      </c>
      <c r="C76" s="246">
        <v>0</v>
      </c>
      <c r="D76" s="246">
        <v>0</v>
      </c>
      <c r="E76" s="254">
        <f t="shared" si="2"/>
        <v>0</v>
      </c>
    </row>
    <row r="77" spans="1:5" ht="15">
      <c r="A77" s="242" t="s">
        <v>557</v>
      </c>
      <c r="B77" s="243" t="s">
        <v>558</v>
      </c>
      <c r="C77" s="246">
        <v>0</v>
      </c>
      <c r="D77" s="246">
        <v>0</v>
      </c>
      <c r="E77" s="254">
        <f t="shared" si="2"/>
        <v>0</v>
      </c>
    </row>
    <row r="78" spans="1:5" ht="15">
      <c r="A78" s="242" t="s">
        <v>559</v>
      </c>
      <c r="B78" s="243" t="s">
        <v>560</v>
      </c>
      <c r="C78" s="246">
        <v>0</v>
      </c>
      <c r="D78" s="246">
        <v>0</v>
      </c>
      <c r="E78" s="254">
        <f t="shared" si="2"/>
        <v>0</v>
      </c>
    </row>
    <row r="79" spans="1:5" ht="15">
      <c r="A79" s="242" t="s">
        <v>561</v>
      </c>
      <c r="B79" s="243" t="s">
        <v>562</v>
      </c>
      <c r="C79" s="246">
        <v>0</v>
      </c>
      <c r="D79" s="246">
        <v>0</v>
      </c>
      <c r="E79" s="254">
        <f t="shared" si="2"/>
        <v>0</v>
      </c>
    </row>
    <row r="80" spans="1:5" ht="15">
      <c r="A80" s="242" t="s">
        <v>563</v>
      </c>
      <c r="B80" s="243" t="s">
        <v>564</v>
      </c>
      <c r="C80" s="246">
        <v>0</v>
      </c>
      <c r="D80" s="246">
        <v>0</v>
      </c>
      <c r="E80" s="254">
        <f t="shared" si="2"/>
        <v>0</v>
      </c>
    </row>
    <row r="81" spans="1:5" ht="15">
      <c r="A81" s="242" t="s">
        <v>565</v>
      </c>
      <c r="B81" s="243" t="s">
        <v>566</v>
      </c>
      <c r="C81" s="246">
        <v>0</v>
      </c>
      <c r="D81" s="246">
        <v>0</v>
      </c>
      <c r="E81" s="254">
        <f t="shared" si="2"/>
        <v>0</v>
      </c>
    </row>
    <row r="82" spans="1:5" ht="15">
      <c r="A82" s="242" t="s">
        <v>567</v>
      </c>
      <c r="B82" s="243" t="s">
        <v>568</v>
      </c>
      <c r="C82" s="246">
        <v>0</v>
      </c>
      <c r="D82" s="246">
        <v>0</v>
      </c>
      <c r="E82" s="254">
        <f t="shared" si="2"/>
        <v>0</v>
      </c>
    </row>
    <row r="83" spans="1:5" ht="15">
      <c r="A83" s="242" t="s">
        <v>569</v>
      </c>
      <c r="B83" s="243" t="s">
        <v>570</v>
      </c>
      <c r="C83" s="246">
        <v>0</v>
      </c>
      <c r="D83" s="246">
        <v>0</v>
      </c>
      <c r="E83" s="254">
        <f t="shared" si="2"/>
        <v>0</v>
      </c>
    </row>
    <row r="84" spans="1:5" ht="15">
      <c r="A84" s="242" t="s">
        <v>571</v>
      </c>
      <c r="B84" s="243" t="s">
        <v>572</v>
      </c>
      <c r="C84" s="246">
        <v>0</v>
      </c>
      <c r="D84" s="246">
        <v>0</v>
      </c>
      <c r="E84" s="254">
        <f t="shared" si="2"/>
        <v>0</v>
      </c>
    </row>
    <row r="85" spans="1:5" ht="15">
      <c r="A85" s="242" t="s">
        <v>573</v>
      </c>
      <c r="B85" s="243" t="s">
        <v>574</v>
      </c>
      <c r="C85" s="246">
        <v>0</v>
      </c>
      <c r="D85" s="246">
        <v>0</v>
      </c>
      <c r="E85" s="254">
        <f t="shared" si="2"/>
        <v>0</v>
      </c>
    </row>
    <row r="86" spans="1:5" ht="15">
      <c r="A86" s="255"/>
      <c r="B86" s="249" t="s">
        <v>575</v>
      </c>
      <c r="C86" s="256">
        <f>SUM(C36:C85)</f>
        <v>0</v>
      </c>
      <c r="D86" s="256">
        <f>SUM(D36:D85)</f>
        <v>0</v>
      </c>
      <c r="E86" s="257">
        <f>SUM(E36:E85)</f>
        <v>0</v>
      </c>
    </row>
    <row r="87" spans="1:5" ht="15">
      <c r="A87" s="237">
        <v>5</v>
      </c>
      <c r="B87" s="238" t="s">
        <v>576</v>
      </c>
      <c r="C87" s="252"/>
      <c r="D87" s="252"/>
      <c r="E87" s="253"/>
    </row>
    <row r="88" spans="1:5" ht="15">
      <c r="A88" s="242" t="s">
        <v>577</v>
      </c>
      <c r="B88" s="243" t="s">
        <v>578</v>
      </c>
      <c r="C88" s="246">
        <v>0</v>
      </c>
      <c r="D88" s="246">
        <v>0</v>
      </c>
      <c r="E88" s="254">
        <f aca="true" t="shared" si="3" ref="E88:E107">SUM(C88:D88)</f>
        <v>0</v>
      </c>
    </row>
    <row r="89" spans="1:5" ht="15">
      <c r="A89" s="242" t="s">
        <v>579</v>
      </c>
      <c r="B89" s="243" t="s">
        <v>580</v>
      </c>
      <c r="C89" s="246">
        <v>0</v>
      </c>
      <c r="D89" s="246">
        <v>0</v>
      </c>
      <c r="E89" s="254">
        <f t="shared" si="3"/>
        <v>0</v>
      </c>
    </row>
    <row r="90" spans="1:5" ht="15">
      <c r="A90" s="242" t="s">
        <v>581</v>
      </c>
      <c r="B90" s="243" t="s">
        <v>582</v>
      </c>
      <c r="C90" s="246">
        <v>0</v>
      </c>
      <c r="D90" s="246">
        <v>0</v>
      </c>
      <c r="E90" s="254">
        <f t="shared" si="3"/>
        <v>0</v>
      </c>
    </row>
    <row r="91" spans="1:5" ht="15">
      <c r="A91" s="242" t="s">
        <v>583</v>
      </c>
      <c r="B91" s="243" t="s">
        <v>584</v>
      </c>
      <c r="C91" s="246">
        <v>0</v>
      </c>
      <c r="D91" s="246">
        <v>0</v>
      </c>
      <c r="E91" s="254">
        <f t="shared" si="3"/>
        <v>0</v>
      </c>
    </row>
    <row r="92" spans="1:5" ht="15">
      <c r="A92" s="242" t="s">
        <v>585</v>
      </c>
      <c r="B92" s="243" t="s">
        <v>586</v>
      </c>
      <c r="C92" s="246">
        <v>0</v>
      </c>
      <c r="D92" s="246">
        <v>0</v>
      </c>
      <c r="E92" s="254">
        <f t="shared" si="3"/>
        <v>0</v>
      </c>
    </row>
    <row r="93" spans="1:5" ht="15">
      <c r="A93" s="242" t="s">
        <v>587</v>
      </c>
      <c r="B93" s="243" t="s">
        <v>588</v>
      </c>
      <c r="C93" s="246">
        <v>0</v>
      </c>
      <c r="D93" s="246">
        <v>0</v>
      </c>
      <c r="E93" s="254">
        <f t="shared" si="3"/>
        <v>0</v>
      </c>
    </row>
    <row r="94" spans="1:5" ht="15">
      <c r="A94" s="242" t="s">
        <v>589</v>
      </c>
      <c r="B94" s="243" t="s">
        <v>590</v>
      </c>
      <c r="C94" s="246">
        <v>0</v>
      </c>
      <c r="D94" s="246">
        <v>0</v>
      </c>
      <c r="E94" s="254">
        <f t="shared" si="3"/>
        <v>0</v>
      </c>
    </row>
    <row r="95" spans="1:5" ht="15">
      <c r="A95" s="242" t="s">
        <v>591</v>
      </c>
      <c r="B95" s="243" t="s">
        <v>592</v>
      </c>
      <c r="C95" s="246">
        <v>0</v>
      </c>
      <c r="D95" s="246">
        <v>0</v>
      </c>
      <c r="E95" s="254">
        <f t="shared" si="3"/>
        <v>0</v>
      </c>
    </row>
    <row r="96" spans="1:5" ht="15">
      <c r="A96" s="242" t="s">
        <v>593</v>
      </c>
      <c r="B96" s="243" t="s">
        <v>594</v>
      </c>
      <c r="C96" s="246">
        <v>0</v>
      </c>
      <c r="D96" s="246">
        <v>0</v>
      </c>
      <c r="E96" s="254">
        <f t="shared" si="3"/>
        <v>0</v>
      </c>
    </row>
    <row r="97" spans="1:5" ht="15">
      <c r="A97" s="242" t="s">
        <v>595</v>
      </c>
      <c r="B97" s="243" t="s">
        <v>596</v>
      </c>
      <c r="C97" s="246">
        <v>0</v>
      </c>
      <c r="D97" s="246">
        <v>0</v>
      </c>
      <c r="E97" s="254">
        <f t="shared" si="3"/>
        <v>0</v>
      </c>
    </row>
    <row r="98" spans="1:5" ht="15">
      <c r="A98" s="242" t="s">
        <v>597</v>
      </c>
      <c r="B98" s="243" t="s">
        <v>598</v>
      </c>
      <c r="C98" s="246">
        <v>0</v>
      </c>
      <c r="D98" s="246">
        <v>0</v>
      </c>
      <c r="E98" s="254">
        <f t="shared" si="3"/>
        <v>0</v>
      </c>
    </row>
    <row r="99" spans="1:5" ht="15">
      <c r="A99" s="242" t="s">
        <v>599</v>
      </c>
      <c r="B99" s="243" t="s">
        <v>600</v>
      </c>
      <c r="C99" s="246">
        <v>0</v>
      </c>
      <c r="D99" s="246">
        <v>0</v>
      </c>
      <c r="E99" s="254">
        <f t="shared" si="3"/>
        <v>0</v>
      </c>
    </row>
    <row r="100" spans="1:5" ht="15">
      <c r="A100" s="242" t="s">
        <v>601</v>
      </c>
      <c r="B100" s="243" t="s">
        <v>602</v>
      </c>
      <c r="C100" s="246">
        <v>0</v>
      </c>
      <c r="D100" s="246">
        <v>0</v>
      </c>
      <c r="E100" s="254">
        <f t="shared" si="3"/>
        <v>0</v>
      </c>
    </row>
    <row r="101" spans="1:5" ht="15">
      <c r="A101" s="242" t="s">
        <v>603</v>
      </c>
      <c r="B101" s="243" t="s">
        <v>604</v>
      </c>
      <c r="C101" s="246">
        <v>0</v>
      </c>
      <c r="D101" s="246">
        <v>0</v>
      </c>
      <c r="E101" s="254">
        <f t="shared" si="3"/>
        <v>0</v>
      </c>
    </row>
    <row r="102" spans="1:5" ht="15">
      <c r="A102" s="242" t="s">
        <v>605</v>
      </c>
      <c r="B102" s="243" t="s">
        <v>606</v>
      </c>
      <c r="C102" s="246">
        <v>0</v>
      </c>
      <c r="D102" s="246">
        <v>0</v>
      </c>
      <c r="E102" s="254">
        <f t="shared" si="3"/>
        <v>0</v>
      </c>
    </row>
    <row r="103" spans="1:5" ht="15">
      <c r="A103" s="242" t="s">
        <v>607</v>
      </c>
      <c r="B103" s="243" t="s">
        <v>608</v>
      </c>
      <c r="C103" s="246">
        <v>0</v>
      </c>
      <c r="D103" s="246">
        <v>0</v>
      </c>
      <c r="E103" s="254">
        <f t="shared" si="3"/>
        <v>0</v>
      </c>
    </row>
    <row r="104" spans="1:5" ht="15">
      <c r="A104" s="242" t="s">
        <v>609</v>
      </c>
      <c r="B104" s="243" t="s">
        <v>610</v>
      </c>
      <c r="C104" s="246">
        <v>0</v>
      </c>
      <c r="D104" s="246">
        <v>0</v>
      </c>
      <c r="E104" s="254">
        <f t="shared" si="3"/>
        <v>0</v>
      </c>
    </row>
    <row r="105" spans="1:5" ht="15">
      <c r="A105" s="242" t="s">
        <v>611</v>
      </c>
      <c r="B105" s="243" t="s">
        <v>612</v>
      </c>
      <c r="C105" s="246">
        <v>0</v>
      </c>
      <c r="D105" s="246">
        <v>0</v>
      </c>
      <c r="E105" s="254">
        <f t="shared" si="3"/>
        <v>0</v>
      </c>
    </row>
    <row r="106" spans="1:5" ht="15">
      <c r="A106" s="242" t="s">
        <v>613</v>
      </c>
      <c r="B106" s="243" t="s">
        <v>614</v>
      </c>
      <c r="C106" s="246">
        <v>0</v>
      </c>
      <c r="D106" s="246">
        <v>0</v>
      </c>
      <c r="E106" s="254">
        <f t="shared" si="3"/>
        <v>0</v>
      </c>
    </row>
    <row r="107" spans="1:5" ht="15">
      <c r="A107" s="242" t="s">
        <v>615</v>
      </c>
      <c r="B107" s="243" t="s">
        <v>616</v>
      </c>
      <c r="C107" s="246">
        <v>0</v>
      </c>
      <c r="D107" s="246">
        <v>0</v>
      </c>
      <c r="E107" s="254">
        <f t="shared" si="3"/>
        <v>0</v>
      </c>
    </row>
    <row r="108" spans="1:5" ht="15">
      <c r="A108" s="255"/>
      <c r="B108" s="249" t="s">
        <v>617</v>
      </c>
      <c r="C108" s="256">
        <f>SUM(C88:C107)</f>
        <v>0</v>
      </c>
      <c r="D108" s="256">
        <f>SUM(D88:D107)</f>
        <v>0</v>
      </c>
      <c r="E108" s="257">
        <f>SUM(E88:E107)</f>
        <v>0</v>
      </c>
    </row>
    <row r="109" spans="1:5" ht="15">
      <c r="A109" s="237">
        <v>6</v>
      </c>
      <c r="B109" s="238" t="s">
        <v>618</v>
      </c>
      <c r="C109" s="252"/>
      <c r="D109" s="252"/>
      <c r="E109" s="253"/>
    </row>
    <row r="110" spans="1:5" ht="15">
      <c r="A110" s="242" t="s">
        <v>619</v>
      </c>
      <c r="B110" s="243" t="s">
        <v>620</v>
      </c>
      <c r="C110" s="246">
        <v>0</v>
      </c>
      <c r="D110" s="246">
        <v>0</v>
      </c>
      <c r="E110" s="254">
        <f aca="true" t="shared" si="4" ref="E110:E115">SUM(C110:D110)</f>
        <v>0</v>
      </c>
    </row>
    <row r="111" spans="1:5" ht="15">
      <c r="A111" s="242" t="s">
        <v>621</v>
      </c>
      <c r="B111" s="243" t="s">
        <v>622</v>
      </c>
      <c r="C111" s="246">
        <v>0</v>
      </c>
      <c r="D111" s="246">
        <v>0</v>
      </c>
      <c r="E111" s="254">
        <f t="shared" si="4"/>
        <v>0</v>
      </c>
    </row>
    <row r="112" spans="1:5" ht="15">
      <c r="A112" s="242" t="s">
        <v>623</v>
      </c>
      <c r="B112" s="243" t="s">
        <v>624</v>
      </c>
      <c r="C112" s="246">
        <v>0</v>
      </c>
      <c r="D112" s="246">
        <v>0</v>
      </c>
      <c r="E112" s="254">
        <f t="shared" si="4"/>
        <v>0</v>
      </c>
    </row>
    <row r="113" spans="1:5" ht="15">
      <c r="A113" s="242" t="s">
        <v>625</v>
      </c>
      <c r="B113" s="243" t="s">
        <v>626</v>
      </c>
      <c r="C113" s="246">
        <v>0</v>
      </c>
      <c r="D113" s="246">
        <v>0</v>
      </c>
      <c r="E113" s="254">
        <f t="shared" si="4"/>
        <v>0</v>
      </c>
    </row>
    <row r="114" spans="1:5" ht="15">
      <c r="A114" s="242" t="s">
        <v>627</v>
      </c>
      <c r="B114" s="243" t="s">
        <v>628</v>
      </c>
      <c r="C114" s="246">
        <v>0</v>
      </c>
      <c r="D114" s="246">
        <v>0</v>
      </c>
      <c r="E114" s="254">
        <f t="shared" si="4"/>
        <v>0</v>
      </c>
    </row>
    <row r="115" spans="1:5" ht="15">
      <c r="A115" s="242" t="s">
        <v>629</v>
      </c>
      <c r="B115" s="243" t="s">
        <v>630</v>
      </c>
      <c r="C115" s="246">
        <v>0</v>
      </c>
      <c r="D115" s="246">
        <v>0</v>
      </c>
      <c r="E115" s="254">
        <f t="shared" si="4"/>
        <v>0</v>
      </c>
    </row>
    <row r="116" spans="1:5" ht="15">
      <c r="A116" s="255"/>
      <c r="B116" s="249" t="s">
        <v>631</v>
      </c>
      <c r="C116" s="256">
        <f>SUM(C110:C115)</f>
        <v>0</v>
      </c>
      <c r="D116" s="256">
        <f>SUM(D110:D115)</f>
        <v>0</v>
      </c>
      <c r="E116" s="257">
        <f>SUM(E110:E115)</f>
        <v>0</v>
      </c>
    </row>
    <row r="117" spans="1:5" ht="15">
      <c r="A117" s="262"/>
      <c r="B117" s="259" t="s">
        <v>473</v>
      </c>
      <c r="C117" s="263">
        <f>SUM(C19+C27+C33)</f>
        <v>0</v>
      </c>
      <c r="D117" s="263">
        <f>SUM(D19+D27+D33)</f>
        <v>0</v>
      </c>
      <c r="E117" s="264">
        <f>SUM(E19+E27+E33)</f>
        <v>0</v>
      </c>
    </row>
    <row r="118" spans="1:5" ht="15">
      <c r="A118" s="265"/>
      <c r="B118" s="266"/>
      <c r="C118" s="267"/>
      <c r="D118" s="267"/>
      <c r="E118" s="268"/>
    </row>
    <row r="119" spans="1:5" ht="15">
      <c r="A119" s="262"/>
      <c r="B119" s="259" t="s">
        <v>632</v>
      </c>
      <c r="C119" s="263">
        <f>SUM(C86+C108+C116)</f>
        <v>0</v>
      </c>
      <c r="D119" s="263">
        <f>SUM(D86+D108+D116)</f>
        <v>0</v>
      </c>
      <c r="E119" s="264">
        <f>SUM(E86+E108+E116)</f>
        <v>0</v>
      </c>
    </row>
    <row r="120" spans="1:5" ht="15">
      <c r="A120" s="265"/>
      <c r="B120" s="266"/>
      <c r="C120" s="267"/>
      <c r="D120" s="267"/>
      <c r="E120" s="268"/>
    </row>
    <row r="121" spans="1:5" ht="15">
      <c r="A121" s="262"/>
      <c r="B121" s="259" t="s">
        <v>633</v>
      </c>
      <c r="C121" s="263">
        <f>C19+C27+C33+C86+C108+C116</f>
        <v>0</v>
      </c>
      <c r="D121" s="263">
        <f>D19+D27+D33+D86+D108+D116</f>
        <v>0</v>
      </c>
      <c r="E121" s="264">
        <f>E19+E27+E33+E86+E108+E116</f>
        <v>0</v>
      </c>
    </row>
    <row r="122" spans="1:5" ht="15">
      <c r="A122" s="265"/>
      <c r="B122" s="269"/>
      <c r="C122" s="270"/>
      <c r="D122" s="270"/>
      <c r="E122" s="271"/>
    </row>
    <row r="123" spans="1:5" ht="15">
      <c r="A123" s="237">
        <v>7</v>
      </c>
      <c r="B123" s="238" t="s">
        <v>634</v>
      </c>
      <c r="C123" s="252"/>
      <c r="D123" s="252"/>
      <c r="E123" s="253"/>
    </row>
    <row r="124" spans="1:5" ht="15">
      <c r="A124" s="242" t="s">
        <v>635</v>
      </c>
      <c r="B124" s="243" t="s">
        <v>405</v>
      </c>
      <c r="C124" s="246">
        <v>0</v>
      </c>
      <c r="D124" s="246">
        <v>0</v>
      </c>
      <c r="E124" s="254">
        <f aca="true" t="shared" si="5" ref="E124:E129">SUM(C124:D124)</f>
        <v>0</v>
      </c>
    </row>
    <row r="125" spans="1:5" ht="15">
      <c r="A125" s="242" t="s">
        <v>636</v>
      </c>
      <c r="B125" s="243" t="s">
        <v>408</v>
      </c>
      <c r="C125" s="246">
        <v>0</v>
      </c>
      <c r="D125" s="246">
        <v>0</v>
      </c>
      <c r="E125" s="254">
        <f t="shared" si="5"/>
        <v>0</v>
      </c>
    </row>
    <row r="126" spans="1:5" ht="15">
      <c r="A126" s="242" t="s">
        <v>637</v>
      </c>
      <c r="B126" s="243" t="s">
        <v>409</v>
      </c>
      <c r="C126" s="246">
        <v>0</v>
      </c>
      <c r="D126" s="246">
        <v>0</v>
      </c>
      <c r="E126" s="254">
        <f t="shared" si="5"/>
        <v>0</v>
      </c>
    </row>
    <row r="127" spans="1:5" ht="15">
      <c r="A127" s="242" t="s">
        <v>638</v>
      </c>
      <c r="B127" s="243" t="s">
        <v>410</v>
      </c>
      <c r="C127" s="246">
        <v>0</v>
      </c>
      <c r="D127" s="246">
        <v>0</v>
      </c>
      <c r="E127" s="254">
        <f t="shared" si="5"/>
        <v>0</v>
      </c>
    </row>
    <row r="128" spans="1:5" ht="15">
      <c r="A128" s="242" t="s">
        <v>639</v>
      </c>
      <c r="B128" s="243" t="s">
        <v>411</v>
      </c>
      <c r="C128" s="246">
        <v>0</v>
      </c>
      <c r="D128" s="246">
        <v>0</v>
      </c>
      <c r="E128" s="254">
        <f t="shared" si="5"/>
        <v>0</v>
      </c>
    </row>
    <row r="129" spans="1:5" ht="15">
      <c r="A129" s="242" t="s">
        <v>640</v>
      </c>
      <c r="B129" s="243" t="s">
        <v>641</v>
      </c>
      <c r="C129" s="246">
        <v>0</v>
      </c>
      <c r="D129" s="246">
        <v>0</v>
      </c>
      <c r="E129" s="254">
        <f t="shared" si="5"/>
        <v>0</v>
      </c>
    </row>
    <row r="130" spans="1:5" ht="15">
      <c r="A130" s="255"/>
      <c r="B130" s="249" t="s">
        <v>642</v>
      </c>
      <c r="C130" s="272">
        <f>SUM(C124:C129)</f>
        <v>0</v>
      </c>
      <c r="D130" s="272">
        <f>SUM(D124:D129)</f>
        <v>0</v>
      </c>
      <c r="E130" s="273">
        <f>SUM(E124:E129)</f>
        <v>0</v>
      </c>
    </row>
    <row r="131" spans="1:5" ht="15">
      <c r="A131" s="242"/>
      <c r="B131" s="274"/>
      <c r="C131" s="225"/>
      <c r="D131" s="225"/>
      <c r="E131" s="271"/>
    </row>
    <row r="132" spans="1:5" ht="15.75" thickBot="1">
      <c r="A132" s="275"/>
      <c r="B132" s="276" t="s">
        <v>643</v>
      </c>
      <c r="C132" s="277">
        <f>C121+C130</f>
        <v>0</v>
      </c>
      <c r="D132" s="277">
        <f>D121+D130</f>
        <v>0</v>
      </c>
      <c r="E132" s="278">
        <f>E121+E130</f>
        <v>0</v>
      </c>
    </row>
    <row r="133" spans="1:5" ht="15">
      <c r="A133" s="279"/>
      <c r="B133" s="267"/>
      <c r="C133" s="267"/>
      <c r="D133" s="267"/>
      <c r="E133" s="267"/>
    </row>
    <row r="134" spans="1:5" ht="15">
      <c r="A134" s="279"/>
      <c r="B134" s="225"/>
      <c r="C134" s="225"/>
      <c r="D134" s="225"/>
      <c r="E134" s="225"/>
    </row>
    <row r="135" spans="1:5" ht="15">
      <c r="A135" s="279"/>
      <c r="B135" s="225"/>
      <c r="C135" s="225"/>
      <c r="D135" s="225"/>
      <c r="E135" s="225"/>
    </row>
    <row r="136" spans="1:5" ht="12.75">
      <c r="A136" s="493" t="s">
        <v>98</v>
      </c>
      <c r="B136" s="493"/>
      <c r="C136" s="493"/>
      <c r="D136" s="493"/>
      <c r="E136" s="493"/>
    </row>
    <row r="137" spans="1:5" ht="12.75">
      <c r="A137" s="493"/>
      <c r="B137" s="493"/>
      <c r="C137" s="493"/>
      <c r="D137" s="493"/>
      <c r="E137" s="493"/>
    </row>
    <row r="138" spans="1:5" ht="15">
      <c r="A138" s="279"/>
      <c r="B138" s="225"/>
      <c r="C138" s="225"/>
      <c r="D138" s="225"/>
      <c r="E138" s="225"/>
    </row>
    <row r="139" spans="1:5" ht="15">
      <c r="A139" s="279"/>
      <c r="B139" s="225"/>
      <c r="C139" s="225"/>
      <c r="D139" s="225"/>
      <c r="E139" s="225"/>
    </row>
    <row r="140" spans="1:5" ht="15">
      <c r="A140" s="279"/>
      <c r="B140" s="225"/>
      <c r="C140" s="225"/>
      <c r="D140" s="225"/>
      <c r="E140" s="225"/>
    </row>
    <row r="141" spans="1:5" ht="15">
      <c r="A141" s="279"/>
      <c r="B141" s="225"/>
      <c r="C141" s="225"/>
      <c r="D141" s="225"/>
      <c r="E141" s="225"/>
    </row>
    <row r="142" spans="1:5" ht="15">
      <c r="A142" s="279"/>
      <c r="B142" s="225"/>
      <c r="C142" s="225"/>
      <c r="D142" s="225"/>
      <c r="E142" s="225"/>
    </row>
    <row r="143" spans="1:5" ht="15">
      <c r="A143" s="279"/>
      <c r="B143" s="225"/>
      <c r="C143" s="225"/>
      <c r="D143" s="225"/>
      <c r="E143" s="225"/>
    </row>
    <row r="144" spans="1:5" ht="15">
      <c r="A144" s="279"/>
      <c r="B144" s="225"/>
      <c r="C144" s="225"/>
      <c r="D144" s="225"/>
      <c r="E144" s="225"/>
    </row>
    <row r="145" spans="1:5" ht="15">
      <c r="A145" s="279"/>
      <c r="B145" s="225"/>
      <c r="C145" s="225"/>
      <c r="D145" s="225"/>
      <c r="E145" s="225"/>
    </row>
    <row r="146" spans="1:5" ht="15">
      <c r="A146" s="279"/>
      <c r="B146" s="225"/>
      <c r="C146" s="225"/>
      <c r="D146" s="225"/>
      <c r="E146" s="225"/>
    </row>
    <row r="147" spans="1:5" ht="15">
      <c r="A147" s="279"/>
      <c r="B147" s="225"/>
      <c r="C147" s="225"/>
      <c r="D147" s="225"/>
      <c r="E147" s="225"/>
    </row>
    <row r="148" spans="1:5" ht="15">
      <c r="A148" s="279"/>
      <c r="B148" s="225"/>
      <c r="C148" s="225"/>
      <c r="D148" s="225"/>
      <c r="E148" s="225"/>
    </row>
    <row r="149" spans="1:5" ht="15">
      <c r="A149" s="279"/>
      <c r="B149" s="225"/>
      <c r="C149" s="225"/>
      <c r="D149" s="225"/>
      <c r="E149" s="225"/>
    </row>
    <row r="150" spans="1:5" ht="15">
      <c r="A150" s="279"/>
      <c r="B150" s="225"/>
      <c r="C150" s="225"/>
      <c r="D150" s="225"/>
      <c r="E150" s="225"/>
    </row>
    <row r="151" spans="1:5" ht="15">
      <c r="A151" s="279"/>
      <c r="B151" s="225"/>
      <c r="C151" s="225"/>
      <c r="D151" s="225"/>
      <c r="E151" s="225"/>
    </row>
    <row r="152" spans="1:5" ht="15">
      <c r="A152" s="279"/>
      <c r="B152" s="225"/>
      <c r="C152" s="225"/>
      <c r="D152" s="225"/>
      <c r="E152" s="225"/>
    </row>
    <row r="153" spans="1:5" ht="15">
      <c r="A153" s="279"/>
      <c r="B153" s="225"/>
      <c r="C153" s="225"/>
      <c r="D153" s="225"/>
      <c r="E153" s="225"/>
    </row>
    <row r="154" spans="1:5" ht="15">
      <c r="A154" s="279"/>
      <c r="B154" s="225"/>
      <c r="C154" s="225"/>
      <c r="D154" s="225"/>
      <c r="E154" s="225"/>
    </row>
    <row r="155" spans="1:5" ht="15">
      <c r="A155" s="279"/>
      <c r="B155" s="225"/>
      <c r="C155" s="225"/>
      <c r="D155" s="225"/>
      <c r="E155" s="225"/>
    </row>
    <row r="156" spans="1:5" ht="15">
      <c r="A156" s="279"/>
      <c r="B156" s="225"/>
      <c r="C156" s="225"/>
      <c r="D156" s="225"/>
      <c r="E156" s="225"/>
    </row>
    <row r="157" spans="1:5" ht="15">
      <c r="A157" s="279"/>
      <c r="B157" s="225"/>
      <c r="C157" s="225"/>
      <c r="D157" s="225"/>
      <c r="E157" s="225"/>
    </row>
    <row r="158" spans="1:5" ht="15">
      <c r="A158" s="279"/>
      <c r="B158" s="225"/>
      <c r="C158" s="225"/>
      <c r="D158" s="225"/>
      <c r="E158" s="225"/>
    </row>
    <row r="159" spans="1:5" ht="15">
      <c r="A159" s="279"/>
      <c r="B159" s="225"/>
      <c r="C159" s="225"/>
      <c r="D159" s="225"/>
      <c r="E159" s="225"/>
    </row>
    <row r="160" spans="1:5" ht="15">
      <c r="A160" s="279"/>
      <c r="B160" s="225"/>
      <c r="C160" s="225"/>
      <c r="D160" s="225"/>
      <c r="E160" s="225"/>
    </row>
    <row r="161" spans="1:5" ht="15">
      <c r="A161" s="279"/>
      <c r="B161" s="225"/>
      <c r="C161" s="225"/>
      <c r="D161" s="225"/>
      <c r="E161" s="225"/>
    </row>
    <row r="162" spans="1:5" ht="15">
      <c r="A162" s="279"/>
      <c r="B162" s="225"/>
      <c r="C162" s="225"/>
      <c r="D162" s="225"/>
      <c r="E162" s="225"/>
    </row>
    <row r="163" spans="1:5" ht="15">
      <c r="A163" s="279"/>
      <c r="B163" s="225"/>
      <c r="C163" s="225"/>
      <c r="D163" s="225"/>
      <c r="E163" s="225"/>
    </row>
    <row r="164" spans="1:5" ht="15">
      <c r="A164" s="279"/>
      <c r="B164" s="225"/>
      <c r="C164" s="225"/>
      <c r="D164" s="225"/>
      <c r="E164" s="225"/>
    </row>
    <row r="165" spans="1:5" ht="15">
      <c r="A165" s="279"/>
      <c r="B165" s="225"/>
      <c r="C165" s="225"/>
      <c r="D165" s="225"/>
      <c r="E165" s="225"/>
    </row>
    <row r="166" spans="1:5" ht="15">
      <c r="A166" s="279"/>
      <c r="B166" s="225"/>
      <c r="C166" s="225"/>
      <c r="D166" s="225"/>
      <c r="E166" s="225"/>
    </row>
    <row r="167" spans="1:5" ht="15">
      <c r="A167" s="279"/>
      <c r="B167" s="225"/>
      <c r="C167" s="225"/>
      <c r="D167" s="225"/>
      <c r="E167" s="225"/>
    </row>
    <row r="168" spans="1:5" ht="15">
      <c r="A168" s="279"/>
      <c r="B168" s="225"/>
      <c r="C168" s="225"/>
      <c r="D168" s="225"/>
      <c r="E168" s="225"/>
    </row>
    <row r="169" spans="1:5" ht="15">
      <c r="A169" s="279"/>
      <c r="B169" s="225"/>
      <c r="C169" s="225"/>
      <c r="D169" s="225"/>
      <c r="E169" s="225"/>
    </row>
    <row r="170" spans="1:5" ht="15">
      <c r="A170" s="279"/>
      <c r="B170" s="225"/>
      <c r="C170" s="225"/>
      <c r="D170" s="225"/>
      <c r="E170" s="225"/>
    </row>
    <row r="171" spans="1:5" ht="15">
      <c r="A171" s="279"/>
      <c r="B171" s="225"/>
      <c r="C171" s="225"/>
      <c r="D171" s="225"/>
      <c r="E171" s="225"/>
    </row>
    <row r="172" spans="1:5" ht="15">
      <c r="A172" s="279"/>
      <c r="B172" s="225"/>
      <c r="C172" s="225"/>
      <c r="D172" s="225"/>
      <c r="E172" s="225"/>
    </row>
    <row r="173" spans="1:5" ht="15">
      <c r="A173" s="279"/>
      <c r="B173" s="225"/>
      <c r="C173" s="225"/>
      <c r="D173" s="225"/>
      <c r="E173" s="225"/>
    </row>
    <row r="174" spans="1:5" ht="15">
      <c r="A174" s="279"/>
      <c r="B174" s="225"/>
      <c r="C174" s="225"/>
      <c r="D174" s="225"/>
      <c r="E174" s="225"/>
    </row>
    <row r="175" spans="1:5" ht="15">
      <c r="A175" s="279"/>
      <c r="B175" s="225"/>
      <c r="C175" s="225"/>
      <c r="D175" s="225"/>
      <c r="E175" s="225"/>
    </row>
    <row r="176" spans="1:5" ht="15">
      <c r="A176" s="279"/>
      <c r="B176" s="225"/>
      <c r="C176" s="225"/>
      <c r="D176" s="225"/>
      <c r="E176" s="225"/>
    </row>
    <row r="177" spans="1:5" ht="15">
      <c r="A177" s="279"/>
      <c r="B177" s="225"/>
      <c r="C177" s="225"/>
      <c r="D177" s="225"/>
      <c r="E177" s="225"/>
    </row>
    <row r="178" spans="1:5" ht="15">
      <c r="A178" s="279"/>
      <c r="B178" s="225"/>
      <c r="C178" s="225"/>
      <c r="D178" s="225"/>
      <c r="E178" s="225"/>
    </row>
    <row r="179" spans="1:5" ht="15">
      <c r="A179" s="279"/>
      <c r="B179" s="225"/>
      <c r="C179" s="225"/>
      <c r="D179" s="225"/>
      <c r="E179" s="225"/>
    </row>
    <row r="180" spans="1:5" ht="15">
      <c r="A180" s="279"/>
      <c r="B180" s="225"/>
      <c r="C180" s="225"/>
      <c r="D180" s="225"/>
      <c r="E180" s="225"/>
    </row>
    <row r="181" spans="1:5" ht="15">
      <c r="A181" s="279"/>
      <c r="B181" s="225"/>
      <c r="C181" s="225"/>
      <c r="D181" s="225"/>
      <c r="E181" s="225"/>
    </row>
    <row r="182" spans="1:5" ht="15">
      <c r="A182" s="279"/>
      <c r="B182" s="225"/>
      <c r="C182" s="225"/>
      <c r="D182" s="225"/>
      <c r="E182" s="225"/>
    </row>
    <row r="183" spans="1:5" ht="15">
      <c r="A183" s="279"/>
      <c r="B183" s="225"/>
      <c r="C183" s="225"/>
      <c r="D183" s="225"/>
      <c r="E183" s="225"/>
    </row>
    <row r="184" spans="1:5" ht="15">
      <c r="A184" s="279"/>
      <c r="B184" s="225"/>
      <c r="C184" s="225"/>
      <c r="D184" s="225"/>
      <c r="E184" s="225"/>
    </row>
    <row r="185" spans="1:5" ht="15">
      <c r="A185" s="279"/>
      <c r="B185" s="225"/>
      <c r="C185" s="225"/>
      <c r="D185" s="225"/>
      <c r="E185" s="225"/>
    </row>
    <row r="186" spans="1:5" ht="15">
      <c r="A186" s="279"/>
      <c r="B186" s="225"/>
      <c r="C186" s="225"/>
      <c r="D186" s="225"/>
      <c r="E186" s="225"/>
    </row>
    <row r="187" spans="1:5" ht="15">
      <c r="A187" s="279"/>
      <c r="B187" s="225"/>
      <c r="C187" s="225"/>
      <c r="D187" s="225"/>
      <c r="E187" s="225"/>
    </row>
    <row r="188" spans="1:5" ht="15">
      <c r="A188" s="279"/>
      <c r="B188" s="225"/>
      <c r="C188" s="225"/>
      <c r="D188" s="225"/>
      <c r="E188" s="225"/>
    </row>
    <row r="189" spans="1:5" ht="15">
      <c r="A189" s="279"/>
      <c r="B189" s="225"/>
      <c r="C189" s="225"/>
      <c r="D189" s="225"/>
      <c r="E189" s="225"/>
    </row>
    <row r="190" spans="1:5" ht="15">
      <c r="A190" s="279"/>
      <c r="B190" s="225"/>
      <c r="C190" s="225"/>
      <c r="D190" s="225"/>
      <c r="E190" s="225"/>
    </row>
    <row r="191" spans="1:5" ht="15">
      <c r="A191" s="279"/>
      <c r="B191" s="225"/>
      <c r="C191" s="225"/>
      <c r="D191" s="225"/>
      <c r="E191" s="225"/>
    </row>
    <row r="192" spans="1:5" ht="15">
      <c r="A192" s="279"/>
      <c r="B192" s="225"/>
      <c r="C192" s="225"/>
      <c r="D192" s="225"/>
      <c r="E192" s="225"/>
    </row>
    <row r="193" spans="1:5" ht="15">
      <c r="A193" s="279"/>
      <c r="B193" s="225"/>
      <c r="C193" s="225"/>
      <c r="D193" s="225"/>
      <c r="E193" s="225"/>
    </row>
    <row r="194" spans="1:5" ht="15">
      <c r="A194" s="279"/>
      <c r="B194" s="225"/>
      <c r="C194" s="225"/>
      <c r="D194" s="225"/>
      <c r="E194" s="225"/>
    </row>
    <row r="195" spans="1:5" ht="15">
      <c r="A195" s="279"/>
      <c r="B195" s="225"/>
      <c r="C195" s="225"/>
      <c r="D195" s="225"/>
      <c r="E195" s="225"/>
    </row>
    <row r="196" spans="1:5" ht="15">
      <c r="A196" s="279"/>
      <c r="B196" s="225"/>
      <c r="C196" s="225"/>
      <c r="D196" s="225"/>
      <c r="E196" s="225"/>
    </row>
    <row r="197" spans="1:5" ht="15">
      <c r="A197" s="279"/>
      <c r="B197" s="225"/>
      <c r="C197" s="225"/>
      <c r="D197" s="225"/>
      <c r="E197" s="225"/>
    </row>
    <row r="198" spans="1:5" ht="15">
      <c r="A198" s="279"/>
      <c r="B198" s="225"/>
      <c r="C198" s="225"/>
      <c r="D198" s="225"/>
      <c r="E198" s="225"/>
    </row>
    <row r="199" spans="1:5" ht="15">
      <c r="A199" s="279"/>
      <c r="B199" s="225"/>
      <c r="C199" s="225"/>
      <c r="D199" s="225"/>
      <c r="E199" s="225"/>
    </row>
    <row r="200" spans="1:5" ht="15">
      <c r="A200" s="279"/>
      <c r="B200" s="225"/>
      <c r="C200" s="225"/>
      <c r="D200" s="225"/>
      <c r="E200" s="225"/>
    </row>
    <row r="201" spans="1:5" ht="15">
      <c r="A201" s="279"/>
      <c r="B201" s="225"/>
      <c r="C201" s="225"/>
      <c r="D201" s="225"/>
      <c r="E201" s="225"/>
    </row>
    <row r="202" spans="1:5" ht="15">
      <c r="A202" s="279"/>
      <c r="B202" s="225"/>
      <c r="C202" s="225"/>
      <c r="D202" s="225"/>
      <c r="E202" s="225"/>
    </row>
    <row r="203" spans="1:5" ht="15">
      <c r="A203" s="279"/>
      <c r="B203" s="225"/>
      <c r="C203" s="225"/>
      <c r="D203" s="225"/>
      <c r="E203" s="225"/>
    </row>
    <row r="204" spans="1:5" ht="15">
      <c r="A204" s="279"/>
      <c r="B204" s="225"/>
      <c r="C204" s="225"/>
      <c r="D204" s="225"/>
      <c r="E204" s="225"/>
    </row>
    <row r="205" spans="1:5" ht="15">
      <c r="A205" s="279"/>
      <c r="B205" s="225"/>
      <c r="C205" s="225"/>
      <c r="D205" s="225"/>
      <c r="E205" s="225"/>
    </row>
    <row r="206" spans="1:5" ht="15">
      <c r="A206" s="279"/>
      <c r="B206" s="225"/>
      <c r="C206" s="225"/>
      <c r="D206" s="225"/>
      <c r="E206" s="225"/>
    </row>
    <row r="207" spans="1:5" ht="15">
      <c r="A207" s="279"/>
      <c r="B207" s="225"/>
      <c r="C207" s="225"/>
      <c r="D207" s="225"/>
      <c r="E207" s="225"/>
    </row>
    <row r="208" spans="1:5" ht="15">
      <c r="A208" s="279"/>
      <c r="B208" s="225"/>
      <c r="C208" s="225"/>
      <c r="D208" s="225"/>
      <c r="E208" s="225"/>
    </row>
    <row r="209" spans="1:5" ht="15">
      <c r="A209" s="279"/>
      <c r="B209" s="225"/>
      <c r="C209" s="225"/>
      <c r="D209" s="225"/>
      <c r="E209" s="225"/>
    </row>
    <row r="210" spans="1:5" ht="15">
      <c r="A210" s="279"/>
      <c r="B210" s="225"/>
      <c r="C210" s="225"/>
      <c r="D210" s="225"/>
      <c r="E210" s="225"/>
    </row>
    <row r="211" spans="1:5" ht="15">
      <c r="A211" s="279"/>
      <c r="B211" s="225"/>
      <c r="C211" s="225"/>
      <c r="D211" s="225"/>
      <c r="E211" s="225"/>
    </row>
    <row r="212" spans="1:5" ht="15">
      <c r="A212" s="279"/>
      <c r="B212" s="225"/>
      <c r="C212" s="225"/>
      <c r="D212" s="225"/>
      <c r="E212" s="225"/>
    </row>
    <row r="213" spans="1:5" ht="15">
      <c r="A213" s="279"/>
      <c r="B213" s="225"/>
      <c r="C213" s="225"/>
      <c r="D213" s="225"/>
      <c r="E213" s="225"/>
    </row>
    <row r="214" spans="1:5" ht="15">
      <c r="A214" s="279"/>
      <c r="B214" s="225"/>
      <c r="C214" s="225"/>
      <c r="D214" s="225"/>
      <c r="E214" s="225"/>
    </row>
    <row r="215" spans="1:5" ht="15">
      <c r="A215" s="279"/>
      <c r="B215" s="225"/>
      <c r="C215" s="225"/>
      <c r="D215" s="225"/>
      <c r="E215" s="225"/>
    </row>
    <row r="216" spans="1:5" ht="15">
      <c r="A216" s="279"/>
      <c r="B216" s="225"/>
      <c r="C216" s="225"/>
      <c r="D216" s="225"/>
      <c r="E216" s="225"/>
    </row>
    <row r="217" spans="1:5" ht="15">
      <c r="A217" s="279"/>
      <c r="B217" s="225"/>
      <c r="C217" s="225"/>
      <c r="D217" s="225"/>
      <c r="E217" s="225"/>
    </row>
    <row r="218" spans="1:5" ht="15">
      <c r="A218" s="279"/>
      <c r="B218" s="225"/>
      <c r="C218" s="225"/>
      <c r="D218" s="225"/>
      <c r="E218" s="225"/>
    </row>
    <row r="219" spans="1:5" ht="15">
      <c r="A219" s="279"/>
      <c r="B219" s="225"/>
      <c r="C219" s="225"/>
      <c r="D219" s="225"/>
      <c r="E219" s="225"/>
    </row>
    <row r="220" spans="1:5" ht="15">
      <c r="A220" s="279"/>
      <c r="B220" s="225"/>
      <c r="C220" s="225"/>
      <c r="D220" s="225"/>
      <c r="E220" s="225"/>
    </row>
    <row r="221" spans="1:5" ht="15">
      <c r="A221" s="279"/>
      <c r="B221" s="225"/>
      <c r="C221" s="225"/>
      <c r="D221" s="225"/>
      <c r="E221" s="225"/>
    </row>
    <row r="222" spans="1:5" ht="15">
      <c r="A222" s="279"/>
      <c r="B222" s="225"/>
      <c r="C222" s="225"/>
      <c r="D222" s="225"/>
      <c r="E222" s="225"/>
    </row>
    <row r="223" spans="1:5" ht="15">
      <c r="A223" s="279"/>
      <c r="B223" s="225"/>
      <c r="C223" s="225"/>
      <c r="D223" s="225"/>
      <c r="E223" s="225"/>
    </row>
    <row r="224" spans="1:5" ht="15">
      <c r="A224" s="279"/>
      <c r="B224" s="225"/>
      <c r="C224" s="225"/>
      <c r="D224" s="225"/>
      <c r="E224" s="225"/>
    </row>
    <row r="225" spans="1:5" ht="15">
      <c r="A225" s="279"/>
      <c r="B225" s="225"/>
      <c r="C225" s="225"/>
      <c r="D225" s="225"/>
      <c r="E225" s="225"/>
    </row>
    <row r="226" spans="1:5" ht="15">
      <c r="A226" s="279"/>
      <c r="B226" s="225"/>
      <c r="C226" s="225"/>
      <c r="D226" s="225"/>
      <c r="E226" s="225"/>
    </row>
    <row r="227" spans="1:5" ht="15">
      <c r="A227" s="279"/>
      <c r="B227" s="225"/>
      <c r="C227" s="225"/>
      <c r="D227" s="225"/>
      <c r="E227" s="225"/>
    </row>
    <row r="228" spans="1:5" ht="15">
      <c r="A228" s="279"/>
      <c r="B228" s="225"/>
      <c r="C228" s="225"/>
      <c r="D228" s="225"/>
      <c r="E228" s="225"/>
    </row>
    <row r="229" spans="1:5" ht="15">
      <c r="A229" s="279"/>
      <c r="B229" s="225"/>
      <c r="C229" s="225"/>
      <c r="D229" s="225"/>
      <c r="E229" s="225"/>
    </row>
    <row r="230" spans="1:5" ht="15">
      <c r="A230" s="279"/>
      <c r="B230" s="225"/>
      <c r="C230" s="225"/>
      <c r="D230" s="225"/>
      <c r="E230" s="225"/>
    </row>
    <row r="231" spans="1:5" ht="15">
      <c r="A231" s="279"/>
      <c r="B231" s="225"/>
      <c r="C231" s="225"/>
      <c r="D231" s="225"/>
      <c r="E231" s="225"/>
    </row>
    <row r="232" spans="1:5" ht="15">
      <c r="A232" s="279"/>
      <c r="B232" s="225"/>
      <c r="C232" s="225"/>
      <c r="D232" s="225"/>
      <c r="E232" s="225"/>
    </row>
    <row r="233" spans="1:5" ht="15">
      <c r="A233" s="279"/>
      <c r="B233" s="225"/>
      <c r="C233" s="225"/>
      <c r="D233" s="225"/>
      <c r="E233" s="225"/>
    </row>
    <row r="234" spans="1:5" ht="15">
      <c r="A234" s="279"/>
      <c r="B234" s="225"/>
      <c r="C234" s="225"/>
      <c r="D234" s="225"/>
      <c r="E234" s="225"/>
    </row>
    <row r="235" spans="1:5" ht="15">
      <c r="A235" s="279"/>
      <c r="B235" s="225"/>
      <c r="C235" s="225"/>
      <c r="D235" s="225"/>
      <c r="E235" s="225"/>
    </row>
    <row r="236" spans="1:5" ht="15">
      <c r="A236" s="279"/>
      <c r="B236" s="225"/>
      <c r="C236" s="225"/>
      <c r="D236" s="225"/>
      <c r="E236" s="225"/>
    </row>
    <row r="237" spans="1:5" ht="15">
      <c r="A237" s="279"/>
      <c r="B237" s="225"/>
      <c r="C237" s="225"/>
      <c r="D237" s="225"/>
      <c r="E237" s="225"/>
    </row>
    <row r="238" spans="1:5" ht="15">
      <c r="A238" s="279"/>
      <c r="B238" s="225"/>
      <c r="C238" s="225"/>
      <c r="D238" s="225"/>
      <c r="E238" s="225"/>
    </row>
    <row r="239" spans="1:5" ht="15">
      <c r="A239" s="279"/>
      <c r="B239" s="225"/>
      <c r="C239" s="225"/>
      <c r="D239" s="225"/>
      <c r="E239" s="225"/>
    </row>
    <row r="240" spans="1:5" ht="15">
      <c r="A240" s="279"/>
      <c r="B240" s="225"/>
      <c r="C240" s="225"/>
      <c r="D240" s="225"/>
      <c r="E240" s="225"/>
    </row>
    <row r="241" spans="1:5" ht="15">
      <c r="A241" s="279"/>
      <c r="B241" s="225"/>
      <c r="C241" s="225"/>
      <c r="D241" s="225"/>
      <c r="E241" s="225"/>
    </row>
    <row r="242" spans="1:5" ht="15">
      <c r="A242" s="279"/>
      <c r="B242" s="225"/>
      <c r="C242" s="225"/>
      <c r="D242" s="225"/>
      <c r="E242" s="225"/>
    </row>
    <row r="243" spans="1:5" ht="15">
      <c r="A243" s="279"/>
      <c r="B243" s="225"/>
      <c r="C243" s="225"/>
      <c r="D243" s="225"/>
      <c r="E243" s="225"/>
    </row>
    <row r="244" spans="1:5" ht="15">
      <c r="A244" s="279"/>
      <c r="B244" s="225"/>
      <c r="C244" s="225"/>
      <c r="D244" s="225"/>
      <c r="E244" s="225"/>
    </row>
    <row r="245" spans="1:5" ht="15">
      <c r="A245" s="279"/>
      <c r="B245" s="225"/>
      <c r="C245" s="225"/>
      <c r="D245" s="225"/>
      <c r="E245" s="225"/>
    </row>
    <row r="246" spans="1:5" ht="15">
      <c r="A246" s="279"/>
      <c r="B246" s="225"/>
      <c r="C246" s="225"/>
      <c r="D246" s="225"/>
      <c r="E246" s="225"/>
    </row>
    <row r="247" spans="1:5" ht="15">
      <c r="A247" s="279"/>
      <c r="B247" s="225"/>
      <c r="C247" s="225"/>
      <c r="D247" s="225"/>
      <c r="E247" s="225"/>
    </row>
    <row r="248" spans="1:5" ht="15">
      <c r="A248" s="279"/>
      <c r="B248" s="225"/>
      <c r="C248" s="225"/>
      <c r="D248" s="225"/>
      <c r="E248" s="225"/>
    </row>
    <row r="249" spans="1:5" ht="15">
      <c r="A249" s="279"/>
      <c r="B249" s="225"/>
      <c r="C249" s="225"/>
      <c r="D249" s="225"/>
      <c r="E249" s="225"/>
    </row>
    <row r="250" spans="1:5" ht="15">
      <c r="A250" s="279"/>
      <c r="B250" s="225"/>
      <c r="C250" s="225"/>
      <c r="D250" s="225"/>
      <c r="E250" s="225"/>
    </row>
    <row r="251" spans="1:5" ht="15">
      <c r="A251" s="279"/>
      <c r="B251" s="225"/>
      <c r="C251" s="225"/>
      <c r="D251" s="225"/>
      <c r="E251" s="225"/>
    </row>
    <row r="252" spans="1:5" ht="15">
      <c r="A252" s="279"/>
      <c r="B252" s="225"/>
      <c r="C252" s="225"/>
      <c r="D252" s="225"/>
      <c r="E252" s="225"/>
    </row>
    <row r="253" spans="1:5" ht="15">
      <c r="A253" s="279"/>
      <c r="B253" s="225"/>
      <c r="C253" s="225"/>
      <c r="D253" s="225"/>
      <c r="E253" s="225"/>
    </row>
    <row r="254" spans="1:5" ht="15">
      <c r="A254" s="279"/>
      <c r="B254" s="225"/>
      <c r="C254" s="225"/>
      <c r="D254" s="225"/>
      <c r="E254" s="225"/>
    </row>
    <row r="255" spans="1:5" ht="15">
      <c r="A255" s="279"/>
      <c r="B255" s="225"/>
      <c r="C255" s="225"/>
      <c r="D255" s="225"/>
      <c r="E255" s="225"/>
    </row>
    <row r="256" spans="1:5" ht="15">
      <c r="A256" s="279"/>
      <c r="B256" s="225"/>
      <c r="C256" s="225"/>
      <c r="D256" s="225"/>
      <c r="E256" s="225"/>
    </row>
    <row r="257" spans="1:5" ht="15">
      <c r="A257" s="279"/>
      <c r="B257" s="225"/>
      <c r="C257" s="225"/>
      <c r="D257" s="225"/>
      <c r="E257" s="225"/>
    </row>
    <row r="258" spans="1:5" ht="15">
      <c r="A258" s="279"/>
      <c r="B258" s="225"/>
      <c r="C258" s="225"/>
      <c r="D258" s="225"/>
      <c r="E258" s="225"/>
    </row>
    <row r="259" spans="1:5" ht="15">
      <c r="A259" s="279"/>
      <c r="B259" s="225"/>
      <c r="C259" s="225"/>
      <c r="D259" s="225"/>
      <c r="E259" s="225"/>
    </row>
    <row r="260" spans="1:5" ht="15">
      <c r="A260" s="279"/>
      <c r="B260" s="225"/>
      <c r="C260" s="225"/>
      <c r="D260" s="225"/>
      <c r="E260" s="225"/>
    </row>
    <row r="261" spans="1:5" ht="15">
      <c r="A261" s="279"/>
      <c r="B261" s="225"/>
      <c r="C261" s="225"/>
      <c r="D261" s="225"/>
      <c r="E261" s="225"/>
    </row>
    <row r="262" spans="1:5" ht="15">
      <c r="A262" s="279"/>
      <c r="B262" s="225"/>
      <c r="C262" s="225"/>
      <c r="D262" s="225"/>
      <c r="E262" s="225"/>
    </row>
    <row r="263" spans="1:5" ht="15">
      <c r="A263" s="279"/>
      <c r="B263" s="225"/>
      <c r="C263" s="225"/>
      <c r="D263" s="225"/>
      <c r="E263" s="225"/>
    </row>
    <row r="264" spans="1:5" ht="15">
      <c r="A264" s="279"/>
      <c r="B264" s="225"/>
      <c r="C264" s="225"/>
      <c r="D264" s="225"/>
      <c r="E264" s="225"/>
    </row>
    <row r="265" spans="1:5" ht="15">
      <c r="A265" s="279"/>
      <c r="B265" s="225"/>
      <c r="C265" s="225"/>
      <c r="D265" s="225"/>
      <c r="E265" s="225"/>
    </row>
    <row r="266" spans="1:5" ht="15">
      <c r="A266" s="279"/>
      <c r="B266" s="225"/>
      <c r="C266" s="225"/>
      <c r="D266" s="225"/>
      <c r="E266" s="225"/>
    </row>
    <row r="267" spans="1:5" ht="15">
      <c r="A267" s="279"/>
      <c r="B267" s="225"/>
      <c r="C267" s="225"/>
      <c r="D267" s="225"/>
      <c r="E267" s="225"/>
    </row>
    <row r="268" spans="1:5" ht="15">
      <c r="A268" s="279"/>
      <c r="B268" s="225"/>
      <c r="C268" s="225"/>
      <c r="D268" s="225"/>
      <c r="E268" s="225"/>
    </row>
    <row r="269" spans="1:5" ht="15">
      <c r="A269" s="279"/>
      <c r="B269" s="225"/>
      <c r="C269" s="225"/>
      <c r="D269" s="225"/>
      <c r="E269" s="225"/>
    </row>
    <row r="270" spans="1:5" ht="15">
      <c r="A270" s="279"/>
      <c r="B270" s="225"/>
      <c r="C270" s="225"/>
      <c r="D270" s="225"/>
      <c r="E270" s="225"/>
    </row>
    <row r="271" spans="1:5" ht="15">
      <c r="A271" s="279"/>
      <c r="B271" s="225"/>
      <c r="C271" s="225"/>
      <c r="D271" s="225"/>
      <c r="E271" s="225"/>
    </row>
    <row r="272" spans="1:5" ht="15">
      <c r="A272" s="279"/>
      <c r="B272" s="225"/>
      <c r="C272" s="225"/>
      <c r="D272" s="225"/>
      <c r="E272" s="225"/>
    </row>
    <row r="273" spans="1:5" ht="15">
      <c r="A273" s="279"/>
      <c r="B273" s="225"/>
      <c r="C273" s="225"/>
      <c r="D273" s="225"/>
      <c r="E273" s="225"/>
    </row>
    <row r="274" spans="1:5" ht="15">
      <c r="A274" s="279"/>
      <c r="B274" s="225"/>
      <c r="C274" s="225"/>
      <c r="D274" s="225"/>
      <c r="E274" s="225"/>
    </row>
    <row r="275" spans="1:5" ht="15">
      <c r="A275" s="279"/>
      <c r="B275" s="225"/>
      <c r="C275" s="225"/>
      <c r="D275" s="225"/>
      <c r="E275" s="225"/>
    </row>
    <row r="276" spans="1:5" ht="15">
      <c r="A276" s="279"/>
      <c r="B276" s="225"/>
      <c r="C276" s="225"/>
      <c r="D276" s="225"/>
      <c r="E276" s="225"/>
    </row>
    <row r="277" spans="1:5" ht="15">
      <c r="A277" s="279"/>
      <c r="B277" s="225"/>
      <c r="C277" s="225"/>
      <c r="D277" s="225"/>
      <c r="E277" s="225"/>
    </row>
    <row r="278" spans="1:5" ht="15">
      <c r="A278" s="279"/>
      <c r="B278" s="225"/>
      <c r="C278" s="225"/>
      <c r="D278" s="225"/>
      <c r="E278" s="225"/>
    </row>
    <row r="279" spans="1:5" ht="15">
      <c r="A279" s="279"/>
      <c r="B279" s="225"/>
      <c r="C279" s="225"/>
      <c r="D279" s="225"/>
      <c r="E279" s="225"/>
    </row>
    <row r="280" spans="1:5" ht="15">
      <c r="A280" s="279"/>
      <c r="B280" s="225"/>
      <c r="C280" s="225"/>
      <c r="D280" s="225"/>
      <c r="E280" s="225"/>
    </row>
    <row r="281" spans="1:5" ht="15">
      <c r="A281" s="279"/>
      <c r="B281" s="225"/>
      <c r="C281" s="225"/>
      <c r="D281" s="225"/>
      <c r="E281" s="225"/>
    </row>
    <row r="282" spans="1:5" ht="15">
      <c r="A282" s="279"/>
      <c r="B282" s="225"/>
      <c r="C282" s="225"/>
      <c r="D282" s="225"/>
      <c r="E282" s="225"/>
    </row>
    <row r="283" spans="1:5" ht="15">
      <c r="A283" s="279"/>
      <c r="B283" s="225"/>
      <c r="C283" s="225"/>
      <c r="D283" s="225"/>
      <c r="E283" s="225"/>
    </row>
    <row r="284" spans="1:5" ht="15">
      <c r="A284" s="279"/>
      <c r="B284" s="225"/>
      <c r="C284" s="225"/>
      <c r="D284" s="225"/>
      <c r="E284" s="225"/>
    </row>
    <row r="285" spans="1:5" ht="15">
      <c r="A285" s="279"/>
      <c r="B285" s="225"/>
      <c r="C285" s="225"/>
      <c r="D285" s="225"/>
      <c r="E285" s="225"/>
    </row>
    <row r="286" spans="1:5" ht="15">
      <c r="A286" s="279"/>
      <c r="B286" s="225"/>
      <c r="C286" s="225"/>
      <c r="D286" s="225"/>
      <c r="E286" s="225"/>
    </row>
    <row r="287" spans="1:5" ht="15">
      <c r="A287" s="279"/>
      <c r="B287" s="225"/>
      <c r="C287" s="225"/>
      <c r="D287" s="225"/>
      <c r="E287" s="225"/>
    </row>
    <row r="288" spans="1:5" ht="15">
      <c r="A288" s="279"/>
      <c r="B288" s="225"/>
      <c r="C288" s="225"/>
      <c r="D288" s="225"/>
      <c r="E288" s="225"/>
    </row>
    <row r="289" spans="1:5" ht="15">
      <c r="A289" s="279"/>
      <c r="B289" s="225"/>
      <c r="C289" s="225"/>
      <c r="D289" s="225"/>
      <c r="E289" s="225"/>
    </row>
    <row r="290" spans="1:5" ht="15">
      <c r="A290" s="279"/>
      <c r="B290" s="225"/>
      <c r="C290" s="225"/>
      <c r="D290" s="225"/>
      <c r="E290" s="225"/>
    </row>
    <row r="291" spans="1:5" ht="15">
      <c r="A291" s="279"/>
      <c r="B291" s="225"/>
      <c r="C291" s="225"/>
      <c r="D291" s="225"/>
      <c r="E291" s="225"/>
    </row>
    <row r="292" spans="1:5" ht="15">
      <c r="A292" s="279"/>
      <c r="B292" s="225"/>
      <c r="C292" s="225"/>
      <c r="D292" s="225"/>
      <c r="E292" s="225"/>
    </row>
    <row r="293" spans="1:5" ht="15">
      <c r="A293" s="279"/>
      <c r="B293" s="225"/>
      <c r="C293" s="225"/>
      <c r="D293" s="225"/>
      <c r="E293" s="225"/>
    </row>
    <row r="294" spans="1:5" ht="15">
      <c r="A294" s="279"/>
      <c r="B294" s="225"/>
      <c r="C294" s="225"/>
      <c r="D294" s="225"/>
      <c r="E294" s="225"/>
    </row>
    <row r="295" spans="1:5" ht="15">
      <c r="A295" s="279"/>
      <c r="B295" s="225"/>
      <c r="C295" s="225"/>
      <c r="D295" s="225"/>
      <c r="E295" s="225"/>
    </row>
    <row r="296" spans="1:5" ht="15">
      <c r="A296" s="279"/>
      <c r="B296" s="225"/>
      <c r="C296" s="225"/>
      <c r="D296" s="225"/>
      <c r="E296" s="225"/>
    </row>
    <row r="297" spans="1:5" ht="15">
      <c r="A297" s="279"/>
      <c r="B297" s="225"/>
      <c r="C297" s="225"/>
      <c r="D297" s="225"/>
      <c r="E297" s="225"/>
    </row>
    <row r="298" spans="1:5" ht="15">
      <c r="A298" s="279"/>
      <c r="B298" s="225"/>
      <c r="C298" s="225"/>
      <c r="D298" s="225"/>
      <c r="E298" s="225"/>
    </row>
    <row r="299" spans="1:5" ht="15">
      <c r="A299" s="279"/>
      <c r="B299" s="225"/>
      <c r="C299" s="225"/>
      <c r="D299" s="225"/>
      <c r="E299" s="225"/>
    </row>
    <row r="300" spans="1:5" ht="15">
      <c r="A300" s="279"/>
      <c r="B300" s="225"/>
      <c r="C300" s="225"/>
      <c r="D300" s="225"/>
      <c r="E300" s="225"/>
    </row>
    <row r="301" spans="1:5" ht="15">
      <c r="A301" s="279"/>
      <c r="B301" s="225"/>
      <c r="C301" s="225"/>
      <c r="D301" s="225"/>
      <c r="E301" s="225"/>
    </row>
    <row r="302" spans="1:5" ht="15">
      <c r="A302" s="279"/>
      <c r="B302" s="225"/>
      <c r="C302" s="225"/>
      <c r="D302" s="225"/>
      <c r="E302" s="225"/>
    </row>
    <row r="303" spans="1:5" ht="15">
      <c r="A303" s="279"/>
      <c r="B303" s="225"/>
      <c r="C303" s="225"/>
      <c r="D303" s="225"/>
      <c r="E303" s="225"/>
    </row>
    <row r="304" spans="1:5" ht="15">
      <c r="A304" s="279"/>
      <c r="B304" s="225"/>
      <c r="C304" s="225"/>
      <c r="D304" s="225"/>
      <c r="E304" s="225"/>
    </row>
    <row r="305" spans="1:5" ht="15">
      <c r="A305" s="279"/>
      <c r="B305" s="225"/>
      <c r="C305" s="225"/>
      <c r="D305" s="225"/>
      <c r="E305" s="225"/>
    </row>
    <row r="306" spans="1:5" ht="15">
      <c r="A306" s="279"/>
      <c r="B306" s="225"/>
      <c r="C306" s="225"/>
      <c r="D306" s="225"/>
      <c r="E306" s="225"/>
    </row>
    <row r="307" spans="1:5" ht="15">
      <c r="A307" s="279"/>
      <c r="B307" s="225"/>
      <c r="C307" s="225"/>
      <c r="D307" s="225"/>
      <c r="E307" s="225"/>
    </row>
    <row r="308" spans="1:5" ht="15">
      <c r="A308" s="279"/>
      <c r="B308" s="225"/>
      <c r="C308" s="225"/>
      <c r="D308" s="225"/>
      <c r="E308" s="225"/>
    </row>
    <row r="309" spans="1:5" ht="15">
      <c r="A309" s="279"/>
      <c r="B309" s="225"/>
      <c r="C309" s="225"/>
      <c r="D309" s="225"/>
      <c r="E309" s="225"/>
    </row>
    <row r="310" spans="1:5" ht="15">
      <c r="A310" s="279"/>
      <c r="B310" s="225"/>
      <c r="C310" s="225"/>
      <c r="D310" s="225"/>
      <c r="E310" s="225"/>
    </row>
    <row r="311" spans="1:5" ht="15">
      <c r="A311" s="279"/>
      <c r="B311" s="225"/>
      <c r="C311" s="225"/>
      <c r="D311" s="225"/>
      <c r="E311" s="225"/>
    </row>
    <row r="312" spans="1:5" ht="15">
      <c r="A312" s="279"/>
      <c r="B312" s="225"/>
      <c r="C312" s="225"/>
      <c r="D312" s="225"/>
      <c r="E312" s="225"/>
    </row>
    <row r="313" spans="1:5" ht="15">
      <c r="A313" s="279"/>
      <c r="B313" s="225"/>
      <c r="C313" s="225"/>
      <c r="D313" s="225"/>
      <c r="E313" s="225"/>
    </row>
    <row r="314" spans="1:5" ht="15">
      <c r="A314" s="279"/>
      <c r="B314" s="225"/>
      <c r="C314" s="225"/>
      <c r="D314" s="225"/>
      <c r="E314" s="225"/>
    </row>
    <row r="315" spans="1:5" ht="15">
      <c r="A315" s="279"/>
      <c r="B315" s="225"/>
      <c r="C315" s="225"/>
      <c r="D315" s="225"/>
      <c r="E315" s="225"/>
    </row>
    <row r="316" spans="1:5" ht="15">
      <c r="A316" s="279"/>
      <c r="B316" s="225"/>
      <c r="C316" s="225"/>
      <c r="D316" s="225"/>
      <c r="E316" s="225"/>
    </row>
    <row r="317" spans="1:5" ht="15">
      <c r="A317" s="279"/>
      <c r="B317" s="225"/>
      <c r="C317" s="225"/>
      <c r="D317" s="225"/>
      <c r="E317" s="225"/>
    </row>
    <row r="318" spans="1:5" ht="15">
      <c r="A318" s="279"/>
      <c r="B318" s="225"/>
      <c r="C318" s="225"/>
      <c r="D318" s="225"/>
      <c r="E318" s="225"/>
    </row>
    <row r="319" spans="1:5" ht="15">
      <c r="A319" s="279"/>
      <c r="B319" s="225"/>
      <c r="C319" s="225"/>
      <c r="D319" s="225"/>
      <c r="E319" s="225"/>
    </row>
    <row r="320" spans="1:5" ht="15">
      <c r="A320" s="279"/>
      <c r="B320" s="225"/>
      <c r="C320" s="225"/>
      <c r="D320" s="225"/>
      <c r="E320" s="225"/>
    </row>
    <row r="321" spans="1:5" ht="15">
      <c r="A321" s="279"/>
      <c r="B321" s="225"/>
      <c r="C321" s="225"/>
      <c r="D321" s="225"/>
      <c r="E321" s="225"/>
    </row>
    <row r="322" spans="1:5" ht="15">
      <c r="A322" s="279"/>
      <c r="B322" s="225"/>
      <c r="C322" s="225"/>
      <c r="D322" s="225"/>
      <c r="E322" s="225"/>
    </row>
    <row r="323" spans="1:5" ht="15">
      <c r="A323" s="279"/>
      <c r="B323" s="225"/>
      <c r="C323" s="225"/>
      <c r="D323" s="225"/>
      <c r="E323" s="225"/>
    </row>
    <row r="324" spans="1:5" ht="15">
      <c r="A324" s="279"/>
      <c r="B324" s="225"/>
      <c r="C324" s="225"/>
      <c r="D324" s="225"/>
      <c r="E324" s="225"/>
    </row>
    <row r="325" spans="1:5" ht="15">
      <c r="A325" s="279"/>
      <c r="B325" s="225"/>
      <c r="C325" s="225"/>
      <c r="D325" s="225"/>
      <c r="E325" s="225"/>
    </row>
    <row r="326" spans="1:5" ht="15">
      <c r="A326" s="279"/>
      <c r="B326" s="225"/>
      <c r="C326" s="225"/>
      <c r="D326" s="225"/>
      <c r="E326" s="225"/>
    </row>
    <row r="327" spans="1:5" ht="15">
      <c r="A327" s="279"/>
      <c r="B327" s="225"/>
      <c r="C327" s="225"/>
      <c r="D327" s="225"/>
      <c r="E327" s="225"/>
    </row>
    <row r="328" spans="1:5" ht="15">
      <c r="A328" s="279"/>
      <c r="B328" s="225"/>
      <c r="C328" s="225"/>
      <c r="D328" s="225"/>
      <c r="E328" s="225"/>
    </row>
    <row r="329" spans="1:5" ht="15">
      <c r="A329" s="279"/>
      <c r="B329" s="225"/>
      <c r="C329" s="225"/>
      <c r="D329" s="225"/>
      <c r="E329" s="225"/>
    </row>
    <row r="330" spans="1:5" ht="15">
      <c r="A330" s="279"/>
      <c r="B330" s="225"/>
      <c r="C330" s="225"/>
      <c r="D330" s="225"/>
      <c r="E330" s="225"/>
    </row>
    <row r="331" spans="1:5" ht="15">
      <c r="A331" s="279"/>
      <c r="B331" s="225"/>
      <c r="C331" s="225"/>
      <c r="D331" s="225"/>
      <c r="E331" s="225"/>
    </row>
    <row r="332" spans="1:5" ht="15">
      <c r="A332" s="279"/>
      <c r="B332" s="225"/>
      <c r="C332" s="225"/>
      <c r="D332" s="225"/>
      <c r="E332" s="225"/>
    </row>
    <row r="333" spans="1:5" ht="15">
      <c r="A333" s="279"/>
      <c r="B333" s="225"/>
      <c r="C333" s="225"/>
      <c r="D333" s="225"/>
      <c r="E333" s="225"/>
    </row>
    <row r="334" spans="1:5" ht="15">
      <c r="A334" s="279"/>
      <c r="B334" s="225"/>
      <c r="C334" s="225"/>
      <c r="D334" s="225"/>
      <c r="E334" s="225"/>
    </row>
    <row r="335" spans="1:5" ht="15">
      <c r="A335" s="279"/>
      <c r="B335" s="225"/>
      <c r="C335" s="225"/>
      <c r="D335" s="225"/>
      <c r="E335" s="225"/>
    </row>
    <row r="336" spans="1:5" ht="15">
      <c r="A336" s="279"/>
      <c r="B336" s="225"/>
      <c r="C336" s="225"/>
      <c r="D336" s="225"/>
      <c r="E336" s="225"/>
    </row>
    <row r="337" spans="1:5" ht="15">
      <c r="A337" s="279"/>
      <c r="B337" s="225"/>
      <c r="C337" s="225"/>
      <c r="D337" s="225"/>
      <c r="E337" s="225"/>
    </row>
    <row r="338" spans="1:5" ht="15">
      <c r="A338" s="279"/>
      <c r="B338" s="225"/>
      <c r="C338" s="225"/>
      <c r="D338" s="225"/>
      <c r="E338" s="225"/>
    </row>
    <row r="339" spans="1:5" ht="15">
      <c r="A339" s="279"/>
      <c r="B339" s="225"/>
      <c r="C339" s="225"/>
      <c r="D339" s="225"/>
      <c r="E339" s="225"/>
    </row>
    <row r="340" spans="1:5" ht="15">
      <c r="A340" s="279"/>
      <c r="B340" s="225"/>
      <c r="C340" s="225"/>
      <c r="D340" s="225"/>
      <c r="E340" s="225"/>
    </row>
    <row r="341" spans="1:5" ht="15">
      <c r="A341" s="279"/>
      <c r="B341" s="225"/>
      <c r="C341" s="225"/>
      <c r="D341" s="225"/>
      <c r="E341" s="225"/>
    </row>
    <row r="342" spans="1:5" ht="15">
      <c r="A342" s="279"/>
      <c r="B342" s="225"/>
      <c r="C342" s="225"/>
      <c r="D342" s="225"/>
      <c r="E342" s="225"/>
    </row>
    <row r="343" spans="1:5" ht="15">
      <c r="A343" s="279"/>
      <c r="B343" s="225"/>
      <c r="C343" s="225"/>
      <c r="D343" s="225"/>
      <c r="E343" s="225"/>
    </row>
    <row r="344" spans="1:5" ht="15">
      <c r="A344" s="279"/>
      <c r="B344" s="225"/>
      <c r="C344" s="225"/>
      <c r="D344" s="225"/>
      <c r="E344" s="225"/>
    </row>
    <row r="345" spans="1:5" ht="15">
      <c r="A345" s="279"/>
      <c r="B345" s="225"/>
      <c r="C345" s="225"/>
      <c r="D345" s="225"/>
      <c r="E345" s="225"/>
    </row>
    <row r="346" spans="1:5" ht="15">
      <c r="A346" s="279"/>
      <c r="B346" s="225"/>
      <c r="C346" s="225"/>
      <c r="D346" s="225"/>
      <c r="E346" s="225"/>
    </row>
    <row r="347" spans="1:5" ht="15">
      <c r="A347" s="279"/>
      <c r="B347" s="225"/>
      <c r="C347" s="225"/>
      <c r="D347" s="225"/>
      <c r="E347" s="225"/>
    </row>
    <row r="348" spans="1:5" ht="15">
      <c r="A348" s="279"/>
      <c r="B348" s="225"/>
      <c r="C348" s="225"/>
      <c r="D348" s="225"/>
      <c r="E348" s="225"/>
    </row>
    <row r="349" spans="1:5" ht="15">
      <c r="A349" s="279"/>
      <c r="B349" s="225"/>
      <c r="C349" s="225"/>
      <c r="D349" s="225"/>
      <c r="E349" s="225"/>
    </row>
    <row r="350" spans="1:5" ht="15">
      <c r="A350" s="279"/>
      <c r="B350" s="225"/>
      <c r="C350" s="225"/>
      <c r="D350" s="225"/>
      <c r="E350" s="225"/>
    </row>
    <row r="351" spans="1:5" ht="15">
      <c r="A351" s="279"/>
      <c r="B351" s="225"/>
      <c r="C351" s="225"/>
      <c r="D351" s="225"/>
      <c r="E351" s="225"/>
    </row>
    <row r="352" spans="1:5" ht="15">
      <c r="A352" s="279"/>
      <c r="B352" s="225"/>
      <c r="C352" s="225"/>
      <c r="D352" s="225"/>
      <c r="E352" s="225"/>
    </row>
    <row r="353" spans="1:5" ht="15">
      <c r="A353" s="279"/>
      <c r="B353" s="225"/>
      <c r="C353" s="225"/>
      <c r="D353" s="225"/>
      <c r="E353" s="225"/>
    </row>
    <row r="354" spans="1:5" ht="15">
      <c r="A354" s="279"/>
      <c r="B354" s="225"/>
      <c r="C354" s="225"/>
      <c r="D354" s="225"/>
      <c r="E354" s="225"/>
    </row>
    <row r="355" spans="1:5" ht="15">
      <c r="A355" s="279"/>
      <c r="B355" s="225"/>
      <c r="C355" s="225"/>
      <c r="D355" s="225"/>
      <c r="E355" s="225"/>
    </row>
    <row r="356" spans="1:5" ht="15">
      <c r="A356" s="279"/>
      <c r="B356" s="225"/>
      <c r="C356" s="225"/>
      <c r="D356" s="225"/>
      <c r="E356" s="225"/>
    </row>
    <row r="357" spans="1:5" ht="15">
      <c r="A357" s="279"/>
      <c r="B357" s="225"/>
      <c r="C357" s="225"/>
      <c r="D357" s="225"/>
      <c r="E357" s="225"/>
    </row>
    <row r="358" spans="1:5" ht="15">
      <c r="A358" s="279"/>
      <c r="B358" s="225"/>
      <c r="C358" s="225"/>
      <c r="D358" s="225"/>
      <c r="E358" s="225"/>
    </row>
    <row r="359" spans="1:5" ht="15">
      <c r="A359" s="279"/>
      <c r="B359" s="225"/>
      <c r="C359" s="225"/>
      <c r="D359" s="225"/>
      <c r="E359" s="225"/>
    </row>
    <row r="360" spans="1:5" ht="15">
      <c r="A360" s="279"/>
      <c r="B360" s="225"/>
      <c r="C360" s="225"/>
      <c r="D360" s="225"/>
      <c r="E360" s="225"/>
    </row>
    <row r="361" spans="1:5" ht="15">
      <c r="A361" s="279"/>
      <c r="B361" s="225"/>
      <c r="C361" s="225"/>
      <c r="D361" s="225"/>
      <c r="E361" s="225"/>
    </row>
    <row r="362" spans="1:5" ht="15">
      <c r="A362" s="279"/>
      <c r="B362" s="225"/>
      <c r="C362" s="225"/>
      <c r="D362" s="225"/>
      <c r="E362" s="225"/>
    </row>
    <row r="363" spans="1:5" ht="15">
      <c r="A363" s="279"/>
      <c r="B363" s="225"/>
      <c r="C363" s="225"/>
      <c r="D363" s="225"/>
      <c r="E363" s="225"/>
    </row>
    <row r="364" spans="1:5" ht="15">
      <c r="A364" s="279"/>
      <c r="B364" s="225"/>
      <c r="C364" s="225"/>
      <c r="D364" s="225"/>
      <c r="E364" s="225"/>
    </row>
    <row r="365" spans="1:5" ht="15">
      <c r="A365" s="279"/>
      <c r="B365" s="225"/>
      <c r="C365" s="225"/>
      <c r="D365" s="225"/>
      <c r="E365" s="225"/>
    </row>
    <row r="366" spans="1:5" ht="15">
      <c r="A366" s="279"/>
      <c r="B366" s="225"/>
      <c r="C366" s="225"/>
      <c r="D366" s="225"/>
      <c r="E366" s="225"/>
    </row>
    <row r="367" spans="1:5" ht="15">
      <c r="A367" s="279"/>
      <c r="B367" s="225"/>
      <c r="C367" s="225"/>
      <c r="D367" s="225"/>
      <c r="E367" s="225"/>
    </row>
    <row r="368" spans="1:5" ht="15">
      <c r="A368" s="279"/>
      <c r="B368" s="225"/>
      <c r="C368" s="225"/>
      <c r="D368" s="225"/>
      <c r="E368" s="225"/>
    </row>
    <row r="369" spans="1:5" ht="15">
      <c r="A369" s="279"/>
      <c r="B369" s="225"/>
      <c r="C369" s="225"/>
      <c r="D369" s="225"/>
      <c r="E369" s="225"/>
    </row>
    <row r="370" spans="1:5" ht="15">
      <c r="A370" s="279"/>
      <c r="B370" s="225"/>
      <c r="C370" s="225"/>
      <c r="D370" s="225"/>
      <c r="E370" s="225"/>
    </row>
    <row r="371" spans="1:5" ht="15">
      <c r="A371" s="279"/>
      <c r="B371" s="225"/>
      <c r="C371" s="225"/>
      <c r="D371" s="225"/>
      <c r="E371" s="225"/>
    </row>
    <row r="372" spans="1:5" ht="15">
      <c r="A372" s="279"/>
      <c r="B372" s="225"/>
      <c r="C372" s="225"/>
      <c r="D372" s="225"/>
      <c r="E372" s="225"/>
    </row>
    <row r="373" spans="1:5" ht="15">
      <c r="A373" s="279"/>
      <c r="B373" s="225"/>
      <c r="C373" s="225"/>
      <c r="D373" s="225"/>
      <c r="E373" s="225"/>
    </row>
    <row r="374" spans="1:5" ht="15">
      <c r="A374" s="279"/>
      <c r="B374" s="225"/>
      <c r="C374" s="225"/>
      <c r="D374" s="225"/>
      <c r="E374" s="225"/>
    </row>
    <row r="375" spans="1:5" ht="15">
      <c r="A375" s="279"/>
      <c r="B375" s="225"/>
      <c r="C375" s="225"/>
      <c r="D375" s="225"/>
      <c r="E375" s="225"/>
    </row>
    <row r="376" spans="1:5" ht="15">
      <c r="A376" s="279"/>
      <c r="B376" s="225"/>
      <c r="C376" s="225"/>
      <c r="D376" s="225"/>
      <c r="E376" s="225"/>
    </row>
    <row r="377" spans="1:5" ht="15">
      <c r="A377" s="279"/>
      <c r="B377" s="225"/>
      <c r="C377" s="225"/>
      <c r="D377" s="225"/>
      <c r="E377" s="225"/>
    </row>
    <row r="378" spans="1:5" ht="15">
      <c r="A378" s="279"/>
      <c r="B378" s="225"/>
      <c r="C378" s="225"/>
      <c r="D378" s="225"/>
      <c r="E378" s="225"/>
    </row>
    <row r="379" spans="1:5" ht="15">
      <c r="A379" s="279"/>
      <c r="B379" s="225"/>
      <c r="C379" s="225"/>
      <c r="D379" s="225"/>
      <c r="E379" s="225"/>
    </row>
    <row r="380" spans="1:5" ht="15">
      <c r="A380" s="279"/>
      <c r="B380" s="225"/>
      <c r="C380" s="225"/>
      <c r="D380" s="225"/>
      <c r="E380" s="225"/>
    </row>
    <row r="381" spans="1:5" ht="15">
      <c r="A381" s="279"/>
      <c r="B381" s="225"/>
      <c r="C381" s="225"/>
      <c r="D381" s="225"/>
      <c r="E381" s="225"/>
    </row>
    <row r="382" spans="1:5" ht="15">
      <c r="A382" s="279"/>
      <c r="B382" s="225"/>
      <c r="C382" s="225"/>
      <c r="D382" s="225"/>
      <c r="E382" s="225"/>
    </row>
    <row r="383" spans="1:5" ht="15">
      <c r="A383" s="279"/>
      <c r="B383" s="225"/>
      <c r="C383" s="225"/>
      <c r="D383" s="225"/>
      <c r="E383" s="225"/>
    </row>
    <row r="384" spans="1:5" ht="15">
      <c r="A384" s="279"/>
      <c r="B384" s="225"/>
      <c r="C384" s="225"/>
      <c r="D384" s="225"/>
      <c r="E384" s="225"/>
    </row>
    <row r="385" spans="1:5" ht="15">
      <c r="A385" s="279"/>
      <c r="B385" s="225"/>
      <c r="C385" s="225"/>
      <c r="D385" s="225"/>
      <c r="E385" s="225"/>
    </row>
    <row r="386" spans="1:5" ht="15">
      <c r="A386" s="279"/>
      <c r="B386" s="225"/>
      <c r="C386" s="225"/>
      <c r="D386" s="225"/>
      <c r="E386" s="225"/>
    </row>
    <row r="387" spans="1:5" ht="15">
      <c r="A387" s="279"/>
      <c r="B387" s="225"/>
      <c r="C387" s="225"/>
      <c r="D387" s="225"/>
      <c r="E387" s="225"/>
    </row>
    <row r="388" spans="1:5" ht="15">
      <c r="A388" s="279"/>
      <c r="B388" s="225"/>
      <c r="C388" s="225"/>
      <c r="D388" s="225"/>
      <c r="E388" s="225"/>
    </row>
    <row r="389" spans="1:5" ht="15">
      <c r="A389" s="279"/>
      <c r="B389" s="225"/>
      <c r="C389" s="225"/>
      <c r="D389" s="225"/>
      <c r="E389" s="225"/>
    </row>
    <row r="390" spans="1:5" ht="15">
      <c r="A390" s="279"/>
      <c r="B390" s="225"/>
      <c r="C390" s="225"/>
      <c r="D390" s="225"/>
      <c r="E390" s="225"/>
    </row>
    <row r="391" spans="1:5" ht="15">
      <c r="A391" s="279"/>
      <c r="B391" s="225"/>
      <c r="C391" s="225"/>
      <c r="D391" s="225"/>
      <c r="E391" s="225"/>
    </row>
    <row r="392" spans="1:5" ht="15">
      <c r="A392" s="279"/>
      <c r="B392" s="225"/>
      <c r="C392" s="225"/>
      <c r="D392" s="225"/>
      <c r="E392" s="225"/>
    </row>
    <row r="393" spans="1:5" ht="15">
      <c r="A393" s="279"/>
      <c r="B393" s="225"/>
      <c r="C393" s="225"/>
      <c r="D393" s="225"/>
      <c r="E393" s="225"/>
    </row>
    <row r="394" spans="1:5" ht="15">
      <c r="A394" s="279"/>
      <c r="B394" s="225"/>
      <c r="C394" s="225"/>
      <c r="D394" s="225"/>
      <c r="E394" s="225"/>
    </row>
    <row r="395" spans="1:5" ht="15">
      <c r="A395" s="279"/>
      <c r="B395" s="225"/>
      <c r="C395" s="225"/>
      <c r="D395" s="225"/>
      <c r="E395" s="225"/>
    </row>
    <row r="396" spans="1:5" ht="15">
      <c r="A396" s="279"/>
      <c r="B396" s="225"/>
      <c r="C396" s="225"/>
      <c r="D396" s="225"/>
      <c r="E396" s="225"/>
    </row>
    <row r="397" spans="1:5" ht="15">
      <c r="A397" s="279"/>
      <c r="B397" s="225"/>
      <c r="C397" s="225"/>
      <c r="D397" s="225"/>
      <c r="E397" s="225"/>
    </row>
    <row r="398" spans="1:5" ht="15">
      <c r="A398" s="279"/>
      <c r="B398" s="225"/>
      <c r="C398" s="225"/>
      <c r="D398" s="225"/>
      <c r="E398" s="225"/>
    </row>
    <row r="399" spans="1:5" ht="15">
      <c r="A399" s="279"/>
      <c r="B399" s="225"/>
      <c r="C399" s="225"/>
      <c r="D399" s="225"/>
      <c r="E399" s="225"/>
    </row>
    <row r="400" spans="1:5" ht="15">
      <c r="A400" s="279"/>
      <c r="B400" s="225"/>
      <c r="C400" s="225"/>
      <c r="D400" s="225"/>
      <c r="E400" s="225"/>
    </row>
    <row r="401" spans="1:5" ht="15">
      <c r="A401" s="279"/>
      <c r="B401" s="225"/>
      <c r="C401" s="225"/>
      <c r="D401" s="225"/>
      <c r="E401" s="225"/>
    </row>
    <row r="402" spans="1:5" ht="15">
      <c r="A402" s="279"/>
      <c r="B402" s="225"/>
      <c r="C402" s="225"/>
      <c r="D402" s="225"/>
      <c r="E402" s="225"/>
    </row>
    <row r="403" spans="1:5" ht="15">
      <c r="A403" s="279"/>
      <c r="B403" s="225"/>
      <c r="C403" s="225"/>
      <c r="D403" s="225"/>
      <c r="E403" s="225"/>
    </row>
    <row r="404" spans="1:5" ht="15">
      <c r="A404" s="279"/>
      <c r="B404" s="225"/>
      <c r="C404" s="225"/>
      <c r="D404" s="225"/>
      <c r="E404" s="225"/>
    </row>
    <row r="405" spans="1:5" ht="15">
      <c r="A405" s="279"/>
      <c r="B405" s="225"/>
      <c r="C405" s="225"/>
      <c r="D405" s="225"/>
      <c r="E405" s="225"/>
    </row>
    <row r="406" spans="1:5" ht="15">
      <c r="A406" s="279"/>
      <c r="B406" s="225"/>
      <c r="C406" s="225"/>
      <c r="D406" s="225"/>
      <c r="E406" s="225"/>
    </row>
    <row r="407" spans="1:5" ht="15">
      <c r="A407" s="279"/>
      <c r="B407" s="225"/>
      <c r="C407" s="225"/>
      <c r="D407" s="225"/>
      <c r="E407" s="225"/>
    </row>
    <row r="408" spans="1:5" ht="15">
      <c r="A408" s="279"/>
      <c r="B408" s="225"/>
      <c r="C408" s="225"/>
      <c r="D408" s="225"/>
      <c r="E408" s="225"/>
    </row>
    <row r="409" spans="1:5" ht="15">
      <c r="A409" s="279"/>
      <c r="B409" s="225"/>
      <c r="C409" s="225"/>
      <c r="D409" s="225"/>
      <c r="E409" s="225"/>
    </row>
    <row r="410" spans="1:5" ht="15">
      <c r="A410" s="279"/>
      <c r="B410" s="225"/>
      <c r="C410" s="225"/>
      <c r="D410" s="225"/>
      <c r="E410" s="225"/>
    </row>
    <row r="411" spans="1:5" ht="15">
      <c r="A411" s="279"/>
      <c r="B411" s="225"/>
      <c r="C411" s="225"/>
      <c r="D411" s="225"/>
      <c r="E411" s="225"/>
    </row>
    <row r="412" spans="1:5" ht="15">
      <c r="A412" s="279"/>
      <c r="B412" s="225"/>
      <c r="C412" s="225"/>
      <c r="D412" s="225"/>
      <c r="E412" s="225"/>
    </row>
    <row r="413" spans="1:5" ht="15">
      <c r="A413" s="279"/>
      <c r="B413" s="225"/>
      <c r="C413" s="225"/>
      <c r="D413" s="225"/>
      <c r="E413" s="225"/>
    </row>
    <row r="414" spans="1:5" ht="15">
      <c r="A414" s="279"/>
      <c r="B414" s="225"/>
      <c r="C414" s="225"/>
      <c r="D414" s="225"/>
      <c r="E414" s="225"/>
    </row>
    <row r="415" spans="1:5" ht="15">
      <c r="A415" s="279"/>
      <c r="B415" s="225"/>
      <c r="C415" s="225"/>
      <c r="D415" s="225"/>
      <c r="E415" s="225"/>
    </row>
    <row r="416" spans="1:5" ht="15">
      <c r="A416" s="279"/>
      <c r="B416" s="225"/>
      <c r="C416" s="225"/>
      <c r="D416" s="225"/>
      <c r="E416" s="225"/>
    </row>
    <row r="417" spans="1:5" ht="15">
      <c r="A417" s="279"/>
      <c r="B417" s="225"/>
      <c r="C417" s="225"/>
      <c r="D417" s="225"/>
      <c r="E417" s="225"/>
    </row>
    <row r="418" spans="1:5" ht="15">
      <c r="A418" s="279"/>
      <c r="B418" s="225"/>
      <c r="C418" s="225"/>
      <c r="D418" s="225"/>
      <c r="E418" s="225"/>
    </row>
    <row r="419" spans="1:5" ht="15">
      <c r="A419" s="279"/>
      <c r="B419" s="225"/>
      <c r="C419" s="225"/>
      <c r="D419" s="225"/>
      <c r="E419" s="225"/>
    </row>
    <row r="420" spans="1:5" ht="15">
      <c r="A420" s="279"/>
      <c r="B420" s="225"/>
      <c r="C420" s="225"/>
      <c r="D420" s="225"/>
      <c r="E420" s="225"/>
    </row>
    <row r="421" spans="1:5" ht="15">
      <c r="A421" s="279"/>
      <c r="B421" s="225"/>
      <c r="C421" s="225"/>
      <c r="D421" s="225"/>
      <c r="E421" s="225"/>
    </row>
    <row r="422" spans="1:5" ht="15">
      <c r="A422" s="279"/>
      <c r="B422" s="225"/>
      <c r="C422" s="225"/>
      <c r="D422" s="225"/>
      <c r="E422" s="225"/>
    </row>
    <row r="423" spans="1:5" ht="15">
      <c r="A423" s="279"/>
      <c r="B423" s="225"/>
      <c r="C423" s="225"/>
      <c r="D423" s="225"/>
      <c r="E423" s="225"/>
    </row>
    <row r="424" spans="1:5" ht="15">
      <c r="A424" s="279"/>
      <c r="B424" s="225"/>
      <c r="C424" s="225"/>
      <c r="D424" s="225"/>
      <c r="E424" s="225"/>
    </row>
    <row r="425" spans="1:5" ht="15">
      <c r="A425" s="279"/>
      <c r="B425" s="225"/>
      <c r="C425" s="225"/>
      <c r="D425" s="225"/>
      <c r="E425" s="225"/>
    </row>
    <row r="426" spans="1:5" ht="15">
      <c r="A426" s="279"/>
      <c r="B426" s="225"/>
      <c r="C426" s="225"/>
      <c r="D426" s="225"/>
      <c r="E426" s="225"/>
    </row>
    <row r="427" spans="1:5" ht="15">
      <c r="A427" s="279"/>
      <c r="B427" s="225"/>
      <c r="C427" s="225"/>
      <c r="D427" s="225"/>
      <c r="E427" s="225"/>
    </row>
    <row r="428" spans="1:5" ht="15">
      <c r="A428" s="279"/>
      <c r="B428" s="225"/>
      <c r="C428" s="225"/>
      <c r="D428" s="225"/>
      <c r="E428" s="225"/>
    </row>
    <row r="429" spans="1:5" ht="15">
      <c r="A429" s="279"/>
      <c r="B429" s="225"/>
      <c r="C429" s="225"/>
      <c r="D429" s="225"/>
      <c r="E429" s="225"/>
    </row>
    <row r="430" spans="1:5" ht="15">
      <c r="A430" s="279"/>
      <c r="B430" s="225"/>
      <c r="C430" s="225"/>
      <c r="D430" s="225"/>
      <c r="E430" s="225"/>
    </row>
    <row r="431" spans="1:5" ht="15">
      <c r="A431" s="279"/>
      <c r="B431" s="225"/>
      <c r="C431" s="225"/>
      <c r="D431" s="225"/>
      <c r="E431" s="225"/>
    </row>
    <row r="432" spans="1:5" ht="15">
      <c r="A432" s="279"/>
      <c r="B432" s="225"/>
      <c r="C432" s="225"/>
      <c r="D432" s="225"/>
      <c r="E432" s="225"/>
    </row>
    <row r="433" spans="1:5" ht="15">
      <c r="A433" s="279"/>
      <c r="B433" s="225"/>
      <c r="C433" s="225"/>
      <c r="D433" s="225"/>
      <c r="E433" s="225"/>
    </row>
    <row r="434" spans="1:5" ht="15">
      <c r="A434" s="279"/>
      <c r="B434" s="225"/>
      <c r="C434" s="225"/>
      <c r="D434" s="225"/>
      <c r="E434" s="225"/>
    </row>
    <row r="435" spans="1:5" ht="15">
      <c r="A435" s="279"/>
      <c r="B435" s="225"/>
      <c r="C435" s="225"/>
      <c r="D435" s="225"/>
      <c r="E435" s="225"/>
    </row>
    <row r="436" spans="1:5" ht="15">
      <c r="A436" s="279"/>
      <c r="B436" s="225"/>
      <c r="C436" s="225"/>
      <c r="D436" s="225"/>
      <c r="E436" s="225"/>
    </row>
    <row r="437" spans="1:5" ht="15">
      <c r="A437" s="279"/>
      <c r="B437" s="225"/>
      <c r="C437" s="225"/>
      <c r="D437" s="225"/>
      <c r="E437" s="225"/>
    </row>
    <row r="438" spans="1:5" ht="15">
      <c r="A438" s="279"/>
      <c r="B438" s="225"/>
      <c r="C438" s="225"/>
      <c r="D438" s="225"/>
      <c r="E438" s="225"/>
    </row>
    <row r="439" spans="1:5" ht="15">
      <c r="A439" s="279"/>
      <c r="B439" s="225"/>
      <c r="C439" s="225"/>
      <c r="D439" s="225"/>
      <c r="E439" s="225"/>
    </row>
    <row r="440" spans="1:5" ht="15">
      <c r="A440" s="279"/>
      <c r="B440" s="225"/>
      <c r="C440" s="225"/>
      <c r="D440" s="225"/>
      <c r="E440" s="225"/>
    </row>
    <row r="441" spans="1:5" ht="15">
      <c r="A441" s="279"/>
      <c r="B441" s="225"/>
      <c r="C441" s="225"/>
      <c r="D441" s="225"/>
      <c r="E441" s="225"/>
    </row>
    <row r="442" spans="1:5" ht="15">
      <c r="A442" s="279"/>
      <c r="B442" s="225"/>
      <c r="C442" s="225"/>
      <c r="D442" s="225"/>
      <c r="E442" s="225"/>
    </row>
    <row r="443" spans="1:5" ht="15">
      <c r="A443" s="279"/>
      <c r="B443" s="225"/>
      <c r="C443" s="225"/>
      <c r="D443" s="225"/>
      <c r="E443" s="225"/>
    </row>
    <row r="444" spans="1:5" ht="15">
      <c r="A444" s="279"/>
      <c r="B444" s="225"/>
      <c r="C444" s="225"/>
      <c r="D444" s="225"/>
      <c r="E444" s="225"/>
    </row>
    <row r="445" spans="1:5" ht="15">
      <c r="A445" s="279"/>
      <c r="B445" s="225"/>
      <c r="C445" s="225"/>
      <c r="D445" s="225"/>
      <c r="E445" s="225"/>
    </row>
    <row r="446" spans="1:5" ht="15">
      <c r="A446" s="279"/>
      <c r="B446" s="225"/>
      <c r="C446" s="225"/>
      <c r="D446" s="225"/>
      <c r="E446" s="225"/>
    </row>
    <row r="447" spans="1:5" ht="15">
      <c r="A447" s="279"/>
      <c r="B447" s="225"/>
      <c r="C447" s="225"/>
      <c r="D447" s="225"/>
      <c r="E447" s="225"/>
    </row>
    <row r="448" spans="1:5" ht="15">
      <c r="A448" s="279"/>
      <c r="B448" s="225"/>
      <c r="C448" s="225"/>
      <c r="D448" s="225"/>
      <c r="E448" s="225"/>
    </row>
    <row r="449" spans="1:5" ht="15">
      <c r="A449" s="279"/>
      <c r="B449" s="225"/>
      <c r="C449" s="225"/>
      <c r="D449" s="225"/>
      <c r="E449" s="225"/>
    </row>
    <row r="450" spans="1:5" ht="15">
      <c r="A450" s="279"/>
      <c r="B450" s="225"/>
      <c r="C450" s="225"/>
      <c r="D450" s="225"/>
      <c r="E450" s="225"/>
    </row>
    <row r="451" spans="1:5" ht="15">
      <c r="A451" s="279"/>
      <c r="B451" s="225"/>
      <c r="C451" s="225"/>
      <c r="D451" s="225"/>
      <c r="E451" s="225"/>
    </row>
    <row r="452" spans="1:5" ht="15">
      <c r="A452" s="279"/>
      <c r="B452" s="225"/>
      <c r="C452" s="225"/>
      <c r="D452" s="225"/>
      <c r="E452" s="225"/>
    </row>
    <row r="453" spans="1:5" ht="15">
      <c r="A453" s="279"/>
      <c r="B453" s="225"/>
      <c r="C453" s="225"/>
      <c r="D453" s="225"/>
      <c r="E453" s="225"/>
    </row>
    <row r="454" spans="1:5" ht="15">
      <c r="A454" s="279"/>
      <c r="B454" s="225"/>
      <c r="C454" s="225"/>
      <c r="D454" s="225"/>
      <c r="E454" s="225"/>
    </row>
    <row r="455" spans="1:5" ht="15">
      <c r="A455" s="279"/>
      <c r="B455" s="225"/>
      <c r="C455" s="225"/>
      <c r="D455" s="225"/>
      <c r="E455" s="225"/>
    </row>
    <row r="456" spans="1:5" ht="15">
      <c r="A456" s="279"/>
      <c r="B456" s="225"/>
      <c r="C456" s="225"/>
      <c r="D456" s="225"/>
      <c r="E456" s="225"/>
    </row>
    <row r="457" spans="1:5" ht="15">
      <c r="A457" s="279"/>
      <c r="B457" s="225"/>
      <c r="C457" s="225"/>
      <c r="D457" s="225"/>
      <c r="E457" s="225"/>
    </row>
    <row r="458" spans="1:5" ht="15">
      <c r="A458" s="279"/>
      <c r="B458" s="225"/>
      <c r="C458" s="225"/>
      <c r="D458" s="225"/>
      <c r="E458" s="225"/>
    </row>
    <row r="459" spans="1:5" ht="15">
      <c r="A459" s="279"/>
      <c r="B459" s="225"/>
      <c r="C459" s="225"/>
      <c r="D459" s="225"/>
      <c r="E459" s="225"/>
    </row>
    <row r="460" spans="1:5" ht="15">
      <c r="A460" s="279"/>
      <c r="B460" s="225"/>
      <c r="C460" s="225"/>
      <c r="D460" s="225"/>
      <c r="E460" s="225"/>
    </row>
    <row r="461" spans="1:5" ht="15">
      <c r="A461" s="279"/>
      <c r="B461" s="225"/>
      <c r="C461" s="225"/>
      <c r="D461" s="225"/>
      <c r="E461" s="225"/>
    </row>
    <row r="462" spans="1:5" ht="15">
      <c r="A462" s="279"/>
      <c r="B462" s="225"/>
      <c r="C462" s="225"/>
      <c r="D462" s="225"/>
      <c r="E462" s="225"/>
    </row>
    <row r="463" spans="1:5" ht="15">
      <c r="A463" s="279"/>
      <c r="B463" s="225"/>
      <c r="C463" s="225"/>
      <c r="D463" s="225"/>
      <c r="E463" s="225"/>
    </row>
    <row r="464" spans="1:5" ht="15">
      <c r="A464" s="279"/>
      <c r="B464" s="225"/>
      <c r="C464" s="225"/>
      <c r="D464" s="225"/>
      <c r="E464" s="225"/>
    </row>
    <row r="465" spans="1:5" ht="15">
      <c r="A465" s="279"/>
      <c r="B465" s="225"/>
      <c r="C465" s="225"/>
      <c r="D465" s="225"/>
      <c r="E465" s="225"/>
    </row>
    <row r="466" spans="1:5" ht="15">
      <c r="A466" s="279"/>
      <c r="B466" s="225"/>
      <c r="C466" s="225"/>
      <c r="D466" s="225"/>
      <c r="E466" s="225"/>
    </row>
    <row r="467" spans="1:5" ht="15">
      <c r="A467" s="279"/>
      <c r="B467" s="225"/>
      <c r="C467" s="225"/>
      <c r="D467" s="225"/>
      <c r="E467" s="225"/>
    </row>
    <row r="468" spans="1:5" ht="15">
      <c r="A468" s="279"/>
      <c r="B468" s="225"/>
      <c r="C468" s="225"/>
      <c r="D468" s="225"/>
      <c r="E468" s="225"/>
    </row>
    <row r="469" spans="1:5" ht="15">
      <c r="A469" s="279"/>
      <c r="B469" s="225"/>
      <c r="C469" s="225"/>
      <c r="D469" s="225"/>
      <c r="E469" s="225"/>
    </row>
    <row r="470" spans="1:5" ht="15">
      <c r="A470" s="279"/>
      <c r="B470" s="225"/>
      <c r="C470" s="225"/>
      <c r="D470" s="225"/>
      <c r="E470" s="225"/>
    </row>
    <row r="471" spans="1:5" ht="15">
      <c r="A471" s="279"/>
      <c r="B471" s="225"/>
      <c r="C471" s="225"/>
      <c r="D471" s="225"/>
      <c r="E471" s="225"/>
    </row>
    <row r="472" spans="1:5" ht="15">
      <c r="A472" s="279"/>
      <c r="B472" s="225"/>
      <c r="C472" s="225"/>
      <c r="D472" s="225"/>
      <c r="E472" s="225"/>
    </row>
    <row r="473" spans="1:5" ht="15">
      <c r="A473" s="279"/>
      <c r="B473" s="225"/>
      <c r="C473" s="225"/>
      <c r="D473" s="225"/>
      <c r="E473" s="225"/>
    </row>
    <row r="474" spans="1:5" ht="15">
      <c r="A474" s="279"/>
      <c r="B474" s="225"/>
      <c r="C474" s="225"/>
      <c r="D474" s="225"/>
      <c r="E474" s="225"/>
    </row>
    <row r="475" spans="1:5" ht="15">
      <c r="A475" s="279"/>
      <c r="B475" s="225"/>
      <c r="C475" s="225"/>
      <c r="D475" s="225"/>
      <c r="E475" s="225"/>
    </row>
    <row r="476" spans="1:5" ht="15">
      <c r="A476" s="279"/>
      <c r="B476" s="225"/>
      <c r="C476" s="225"/>
      <c r="D476" s="225"/>
      <c r="E476" s="225"/>
    </row>
    <row r="477" spans="1:5" ht="15">
      <c r="A477" s="279"/>
      <c r="B477" s="225"/>
      <c r="C477" s="225"/>
      <c r="D477" s="225"/>
      <c r="E477" s="225"/>
    </row>
    <row r="478" spans="1:5" ht="15">
      <c r="A478" s="279"/>
      <c r="B478" s="225"/>
      <c r="C478" s="225"/>
      <c r="D478" s="225"/>
      <c r="E478" s="225"/>
    </row>
    <row r="479" spans="1:5" ht="15">
      <c r="A479" s="279"/>
      <c r="B479" s="225"/>
      <c r="C479" s="225"/>
      <c r="D479" s="225"/>
      <c r="E479" s="225"/>
    </row>
    <row r="480" spans="1:5" ht="15">
      <c r="A480" s="279"/>
      <c r="B480" s="225"/>
      <c r="C480" s="225"/>
      <c r="D480" s="225"/>
      <c r="E480" s="225"/>
    </row>
    <row r="481" spans="1:5" ht="15">
      <c r="A481" s="279"/>
      <c r="B481" s="225"/>
      <c r="C481" s="225"/>
      <c r="D481" s="225"/>
      <c r="E481" s="225"/>
    </row>
    <row r="482" spans="1:5" ht="15">
      <c r="A482" s="279"/>
      <c r="B482" s="225"/>
      <c r="C482" s="225"/>
      <c r="D482" s="225"/>
      <c r="E482" s="225"/>
    </row>
    <row r="483" spans="1:5" ht="15">
      <c r="A483" s="279"/>
      <c r="B483" s="225"/>
      <c r="C483" s="225"/>
      <c r="D483" s="225"/>
      <c r="E483" s="225"/>
    </row>
    <row r="484" spans="1:5" ht="15">
      <c r="A484" s="279"/>
      <c r="B484" s="225"/>
      <c r="C484" s="225"/>
      <c r="D484" s="225"/>
      <c r="E484" s="225"/>
    </row>
    <row r="485" spans="1:5" ht="15">
      <c r="A485" s="279"/>
      <c r="B485" s="225"/>
      <c r="C485" s="225"/>
      <c r="D485" s="225"/>
      <c r="E485" s="225"/>
    </row>
    <row r="486" spans="1:5" ht="15">
      <c r="A486" s="279"/>
      <c r="B486" s="225"/>
      <c r="C486" s="225"/>
      <c r="D486" s="225"/>
      <c r="E486" s="225"/>
    </row>
    <row r="487" spans="1:5" ht="15">
      <c r="A487" s="279"/>
      <c r="B487" s="225"/>
      <c r="C487" s="225"/>
      <c r="D487" s="225"/>
      <c r="E487" s="225"/>
    </row>
    <row r="488" spans="1:5" ht="15">
      <c r="A488" s="279"/>
      <c r="B488" s="225"/>
      <c r="C488" s="225"/>
      <c r="D488" s="225"/>
      <c r="E488" s="225"/>
    </row>
    <row r="489" spans="1:5" ht="15">
      <c r="A489" s="279"/>
      <c r="B489" s="225"/>
      <c r="C489" s="225"/>
      <c r="D489" s="225"/>
      <c r="E489" s="225"/>
    </row>
    <row r="490" spans="1:5" ht="15">
      <c r="A490" s="279"/>
      <c r="B490" s="225"/>
      <c r="C490" s="225"/>
      <c r="D490" s="225"/>
      <c r="E490" s="225"/>
    </row>
    <row r="491" spans="1:5" ht="15">
      <c r="A491" s="279"/>
      <c r="B491" s="225"/>
      <c r="C491" s="225"/>
      <c r="D491" s="225"/>
      <c r="E491" s="225"/>
    </row>
    <row r="492" spans="1:5" ht="15">
      <c r="A492" s="279"/>
      <c r="B492" s="225"/>
      <c r="C492" s="225"/>
      <c r="D492" s="225"/>
      <c r="E492" s="225"/>
    </row>
    <row r="493" spans="1:5" ht="15">
      <c r="A493" s="279"/>
      <c r="B493" s="225"/>
      <c r="C493" s="225"/>
      <c r="D493" s="225"/>
      <c r="E493" s="225"/>
    </row>
    <row r="494" spans="1:5" ht="15">
      <c r="A494" s="279"/>
      <c r="B494" s="225"/>
      <c r="C494" s="225"/>
      <c r="D494" s="225"/>
      <c r="E494" s="225"/>
    </row>
    <row r="495" spans="1:5" ht="15">
      <c r="A495" s="279"/>
      <c r="B495" s="225"/>
      <c r="C495" s="225"/>
      <c r="D495" s="225"/>
      <c r="E495" s="225"/>
    </row>
    <row r="496" spans="1:5" ht="15">
      <c r="A496" s="279"/>
      <c r="B496" s="225"/>
      <c r="C496" s="225"/>
      <c r="D496" s="225"/>
      <c r="E496" s="225"/>
    </row>
    <row r="497" spans="1:5" ht="15">
      <c r="A497" s="279"/>
      <c r="B497" s="225"/>
      <c r="C497" s="225"/>
      <c r="D497" s="225"/>
      <c r="E497" s="225"/>
    </row>
    <row r="498" spans="1:5" ht="15">
      <c r="A498" s="279"/>
      <c r="B498" s="225"/>
      <c r="C498" s="225"/>
      <c r="D498" s="225"/>
      <c r="E498" s="225"/>
    </row>
    <row r="499" spans="1:5" ht="15">
      <c r="A499" s="279"/>
      <c r="B499" s="225"/>
      <c r="C499" s="225"/>
      <c r="D499" s="225"/>
      <c r="E499" s="225"/>
    </row>
    <row r="500" spans="1:5" ht="15">
      <c r="A500" s="279"/>
      <c r="B500" s="225"/>
      <c r="C500" s="225"/>
      <c r="D500" s="225"/>
      <c r="E500" s="225"/>
    </row>
    <row r="501" spans="1:5" ht="15">
      <c r="A501" s="279"/>
      <c r="B501" s="225"/>
      <c r="C501" s="225"/>
      <c r="D501" s="225"/>
      <c r="E501" s="225"/>
    </row>
    <row r="502" spans="1:5" ht="15">
      <c r="A502" s="279"/>
      <c r="B502" s="225"/>
      <c r="C502" s="225"/>
      <c r="D502" s="225"/>
      <c r="E502" s="225"/>
    </row>
    <row r="503" spans="1:5" ht="15">
      <c r="A503" s="279"/>
      <c r="B503" s="225"/>
      <c r="C503" s="225"/>
      <c r="D503" s="225"/>
      <c r="E503" s="225"/>
    </row>
    <row r="504" spans="1:5" ht="15">
      <c r="A504" s="279"/>
      <c r="B504" s="225"/>
      <c r="C504" s="225"/>
      <c r="D504" s="225"/>
      <c r="E504" s="225"/>
    </row>
    <row r="505" spans="1:5" ht="15">
      <c r="A505" s="279"/>
      <c r="B505" s="225"/>
      <c r="C505" s="225"/>
      <c r="D505" s="225"/>
      <c r="E505" s="225"/>
    </row>
    <row r="506" spans="1:5" ht="15">
      <c r="A506" s="279"/>
      <c r="B506" s="225"/>
      <c r="C506" s="225"/>
      <c r="D506" s="225"/>
      <c r="E506" s="225"/>
    </row>
    <row r="507" spans="1:5" ht="15">
      <c r="A507" s="279"/>
      <c r="B507" s="225"/>
      <c r="C507" s="225"/>
      <c r="D507" s="225"/>
      <c r="E507" s="225"/>
    </row>
    <row r="508" spans="1:5" ht="15">
      <c r="A508" s="279"/>
      <c r="B508" s="225"/>
      <c r="C508" s="225"/>
      <c r="D508" s="225"/>
      <c r="E508" s="225"/>
    </row>
    <row r="509" spans="1:5" ht="15">
      <c r="A509" s="279"/>
      <c r="B509" s="225"/>
      <c r="C509" s="225"/>
      <c r="D509" s="225"/>
      <c r="E509" s="225"/>
    </row>
    <row r="510" spans="1:5" ht="15">
      <c r="A510" s="279"/>
      <c r="B510" s="225"/>
      <c r="C510" s="225"/>
      <c r="D510" s="225"/>
      <c r="E510" s="225"/>
    </row>
    <row r="511" spans="1:5" ht="15">
      <c r="A511" s="279"/>
      <c r="B511" s="225"/>
      <c r="C511" s="225"/>
      <c r="D511" s="225"/>
      <c r="E511" s="225"/>
    </row>
    <row r="512" spans="1:5" ht="15">
      <c r="A512" s="279"/>
      <c r="B512" s="225"/>
      <c r="C512" s="225"/>
      <c r="D512" s="225"/>
      <c r="E512" s="225"/>
    </row>
    <row r="513" spans="1:5" ht="15">
      <c r="A513" s="279"/>
      <c r="B513" s="225"/>
      <c r="C513" s="225"/>
      <c r="D513" s="225"/>
      <c r="E513" s="225"/>
    </row>
    <row r="514" spans="1:5" ht="15">
      <c r="A514" s="279"/>
      <c r="B514" s="225"/>
      <c r="C514" s="225"/>
      <c r="D514" s="225"/>
      <c r="E514" s="225"/>
    </row>
    <row r="515" spans="1:5" ht="15">
      <c r="A515" s="279"/>
      <c r="B515" s="225"/>
      <c r="C515" s="225"/>
      <c r="D515" s="225"/>
      <c r="E515" s="225"/>
    </row>
    <row r="516" spans="1:5" ht="15">
      <c r="A516" s="279"/>
      <c r="B516" s="225"/>
      <c r="C516" s="225"/>
      <c r="D516" s="225"/>
      <c r="E516" s="225"/>
    </row>
    <row r="517" spans="1:5" ht="15">
      <c r="A517" s="279"/>
      <c r="B517" s="225"/>
      <c r="C517" s="225"/>
      <c r="D517" s="225"/>
      <c r="E517" s="225"/>
    </row>
    <row r="518" spans="1:5" ht="15">
      <c r="A518" s="279"/>
      <c r="B518" s="225"/>
      <c r="C518" s="225"/>
      <c r="D518" s="225"/>
      <c r="E518" s="225"/>
    </row>
    <row r="519" spans="1:5" ht="15">
      <c r="A519" s="279"/>
      <c r="B519" s="225"/>
      <c r="C519" s="225"/>
      <c r="D519" s="225"/>
      <c r="E519" s="225"/>
    </row>
    <row r="520" spans="1:5" ht="15">
      <c r="A520" s="279"/>
      <c r="B520" s="225"/>
      <c r="C520" s="225"/>
      <c r="D520" s="225"/>
      <c r="E520" s="225"/>
    </row>
    <row r="521" spans="1:5" ht="15">
      <c r="A521" s="279"/>
      <c r="B521" s="225"/>
      <c r="C521" s="225"/>
      <c r="D521" s="225"/>
      <c r="E521" s="225"/>
    </row>
    <row r="522" spans="1:5" ht="15">
      <c r="A522" s="279"/>
      <c r="B522" s="225"/>
      <c r="C522" s="225"/>
      <c r="D522" s="225"/>
      <c r="E522" s="225"/>
    </row>
    <row r="523" spans="1:5" ht="15">
      <c r="A523" s="279"/>
      <c r="B523" s="225"/>
      <c r="C523" s="225"/>
      <c r="D523" s="225"/>
      <c r="E523" s="225"/>
    </row>
    <row r="524" spans="1:5" ht="15">
      <c r="A524" s="279"/>
      <c r="B524" s="225"/>
      <c r="C524" s="225"/>
      <c r="D524" s="225"/>
      <c r="E524" s="225"/>
    </row>
    <row r="525" spans="1:5" ht="15">
      <c r="A525" s="279"/>
      <c r="B525" s="225"/>
      <c r="C525" s="225"/>
      <c r="D525" s="225"/>
      <c r="E525" s="225"/>
    </row>
    <row r="526" spans="1:5" ht="15">
      <c r="A526" s="279"/>
      <c r="B526" s="225"/>
      <c r="C526" s="225"/>
      <c r="D526" s="225"/>
      <c r="E526" s="225"/>
    </row>
    <row r="527" spans="1:5" ht="15">
      <c r="A527" s="279"/>
      <c r="B527" s="225"/>
      <c r="C527" s="225"/>
      <c r="D527" s="225"/>
      <c r="E527" s="225"/>
    </row>
    <row r="528" spans="1:5" ht="15">
      <c r="A528" s="279"/>
      <c r="B528" s="225"/>
      <c r="C528" s="225"/>
      <c r="D528" s="225"/>
      <c r="E528" s="225"/>
    </row>
    <row r="529" spans="1:5" ht="15">
      <c r="A529" s="279"/>
      <c r="B529" s="225"/>
      <c r="C529" s="225"/>
      <c r="D529" s="225"/>
      <c r="E529" s="225"/>
    </row>
    <row r="530" spans="1:5" ht="15">
      <c r="A530" s="279"/>
      <c r="B530" s="225"/>
      <c r="C530" s="225"/>
      <c r="D530" s="225"/>
      <c r="E530" s="225"/>
    </row>
    <row r="531" spans="1:5" ht="15">
      <c r="A531" s="279"/>
      <c r="B531" s="225"/>
      <c r="C531" s="225"/>
      <c r="D531" s="225"/>
      <c r="E531" s="225"/>
    </row>
    <row r="532" spans="1:5" ht="15">
      <c r="A532" s="279"/>
      <c r="B532" s="225"/>
      <c r="C532" s="225"/>
      <c r="D532" s="225"/>
      <c r="E532" s="225"/>
    </row>
    <row r="533" spans="1:5" ht="15">
      <c r="A533" s="279"/>
      <c r="B533" s="225"/>
      <c r="C533" s="225"/>
      <c r="D533" s="225"/>
      <c r="E533" s="225"/>
    </row>
    <row r="534" spans="1:5" ht="15">
      <c r="A534" s="279"/>
      <c r="B534" s="225"/>
      <c r="C534" s="225"/>
      <c r="D534" s="225"/>
      <c r="E534" s="225"/>
    </row>
    <row r="535" spans="1:5" ht="15">
      <c r="A535" s="279"/>
      <c r="B535" s="225"/>
      <c r="C535" s="225"/>
      <c r="D535" s="225"/>
      <c r="E535" s="225"/>
    </row>
    <row r="536" spans="1:5" ht="15">
      <c r="A536" s="279"/>
      <c r="B536" s="225"/>
      <c r="C536" s="225"/>
      <c r="D536" s="225"/>
      <c r="E536" s="225"/>
    </row>
    <row r="537" spans="1:5" ht="15">
      <c r="A537" s="279"/>
      <c r="B537" s="225"/>
      <c r="C537" s="225"/>
      <c r="D537" s="225"/>
      <c r="E537" s="225"/>
    </row>
    <row r="538" spans="1:5" ht="15">
      <c r="A538" s="279"/>
      <c r="B538" s="225"/>
      <c r="C538" s="225"/>
      <c r="D538" s="225"/>
      <c r="E538" s="225"/>
    </row>
    <row r="539" spans="1:5" ht="15">
      <c r="A539" s="279"/>
      <c r="B539" s="225"/>
      <c r="C539" s="225"/>
      <c r="D539" s="225"/>
      <c r="E539" s="225"/>
    </row>
    <row r="540" spans="1:5" ht="15">
      <c r="A540" s="279"/>
      <c r="B540" s="225"/>
      <c r="C540" s="225"/>
      <c r="D540" s="225"/>
      <c r="E540" s="225"/>
    </row>
    <row r="541" spans="1:5" ht="15">
      <c r="A541" s="279"/>
      <c r="B541" s="225"/>
      <c r="C541" s="225"/>
      <c r="D541" s="225"/>
      <c r="E541" s="225"/>
    </row>
    <row r="542" spans="1:5" ht="15">
      <c r="A542" s="279"/>
      <c r="B542" s="225"/>
      <c r="C542" s="225"/>
      <c r="D542" s="225"/>
      <c r="E542" s="225"/>
    </row>
    <row r="543" spans="1:5" ht="15">
      <c r="A543" s="279"/>
      <c r="B543" s="225"/>
      <c r="C543" s="225"/>
      <c r="D543" s="225"/>
      <c r="E543" s="225"/>
    </row>
    <row r="544" spans="1:5" ht="15">
      <c r="A544" s="279"/>
      <c r="B544" s="225"/>
      <c r="C544" s="225"/>
      <c r="D544" s="225"/>
      <c r="E544" s="225"/>
    </row>
    <row r="545" spans="1:5" ht="15">
      <c r="A545" s="279"/>
      <c r="B545" s="225"/>
      <c r="C545" s="225"/>
      <c r="D545" s="225"/>
      <c r="E545" s="225"/>
    </row>
    <row r="546" spans="1:5" ht="15">
      <c r="A546" s="279"/>
      <c r="B546" s="225"/>
      <c r="C546" s="225"/>
      <c r="D546" s="225"/>
      <c r="E546" s="225"/>
    </row>
    <row r="547" spans="1:5" ht="15">
      <c r="A547" s="279"/>
      <c r="B547" s="225"/>
      <c r="C547" s="225"/>
      <c r="D547" s="225"/>
      <c r="E547" s="225"/>
    </row>
    <row r="548" spans="1:5" ht="15">
      <c r="A548" s="279"/>
      <c r="B548" s="225"/>
      <c r="C548" s="225"/>
      <c r="D548" s="225"/>
      <c r="E548" s="225"/>
    </row>
    <row r="549" spans="1:5" ht="15">
      <c r="A549" s="279"/>
      <c r="B549" s="225"/>
      <c r="C549" s="225"/>
      <c r="D549" s="225"/>
      <c r="E549" s="225"/>
    </row>
    <row r="550" spans="1:5" ht="15">
      <c r="A550" s="279"/>
      <c r="B550" s="225"/>
      <c r="C550" s="225"/>
      <c r="D550" s="225"/>
      <c r="E550" s="225"/>
    </row>
    <row r="551" spans="1:5" ht="15">
      <c r="A551" s="279"/>
      <c r="B551" s="225"/>
      <c r="C551" s="225"/>
      <c r="D551" s="225"/>
      <c r="E551" s="225"/>
    </row>
    <row r="552" spans="1:5" ht="15">
      <c r="A552" s="279"/>
      <c r="B552" s="225"/>
      <c r="C552" s="225"/>
      <c r="D552" s="225"/>
      <c r="E552" s="225"/>
    </row>
    <row r="553" spans="1:5" ht="15">
      <c r="A553" s="279"/>
      <c r="B553" s="225"/>
      <c r="C553" s="225"/>
      <c r="D553" s="225"/>
      <c r="E553" s="225"/>
    </row>
    <row r="554" spans="1:5" ht="15">
      <c r="A554" s="279"/>
      <c r="B554" s="225"/>
      <c r="C554" s="225"/>
      <c r="D554" s="225"/>
      <c r="E554" s="225"/>
    </row>
    <row r="555" spans="1:5" ht="15">
      <c r="A555" s="279"/>
      <c r="B555" s="225"/>
      <c r="C555" s="225"/>
      <c r="D555" s="225"/>
      <c r="E555" s="225"/>
    </row>
    <row r="556" spans="1:5" ht="15">
      <c r="A556" s="279"/>
      <c r="B556" s="225"/>
      <c r="C556" s="225"/>
      <c r="D556" s="225"/>
      <c r="E556" s="225"/>
    </row>
    <row r="557" spans="1:5" ht="15">
      <c r="A557" s="279"/>
      <c r="B557" s="225"/>
      <c r="C557" s="225"/>
      <c r="D557" s="225"/>
      <c r="E557" s="225"/>
    </row>
    <row r="558" spans="1:5" ht="15">
      <c r="A558" s="279"/>
      <c r="B558" s="225"/>
      <c r="C558" s="225"/>
      <c r="D558" s="225"/>
      <c r="E558" s="225"/>
    </row>
    <row r="559" spans="1:5" ht="15">
      <c r="A559" s="279"/>
      <c r="B559" s="225"/>
      <c r="C559" s="225"/>
      <c r="D559" s="225"/>
      <c r="E559" s="225"/>
    </row>
    <row r="560" spans="1:5" ht="15">
      <c r="A560" s="279"/>
      <c r="B560" s="225"/>
      <c r="C560" s="225"/>
      <c r="D560" s="225"/>
      <c r="E560" s="225"/>
    </row>
    <row r="561" spans="1:5" ht="15">
      <c r="A561" s="279"/>
      <c r="B561" s="225"/>
      <c r="C561" s="225"/>
      <c r="D561" s="225"/>
      <c r="E561" s="225"/>
    </row>
    <row r="562" spans="1:5" ht="15">
      <c r="A562" s="279"/>
      <c r="B562" s="225"/>
      <c r="C562" s="225"/>
      <c r="D562" s="225"/>
      <c r="E562" s="225"/>
    </row>
    <row r="563" spans="1:5" ht="15">
      <c r="A563" s="279"/>
      <c r="B563" s="225"/>
      <c r="C563" s="225"/>
      <c r="D563" s="225"/>
      <c r="E563" s="225"/>
    </row>
    <row r="564" spans="1:5" ht="15">
      <c r="A564" s="279"/>
      <c r="B564" s="225"/>
      <c r="C564" s="225"/>
      <c r="D564" s="225"/>
      <c r="E564" s="225"/>
    </row>
    <row r="565" spans="1:5" ht="15">
      <c r="A565" s="279"/>
      <c r="B565" s="225"/>
      <c r="C565" s="225"/>
      <c r="D565" s="225"/>
      <c r="E565" s="225"/>
    </row>
    <row r="566" spans="1:5" ht="15">
      <c r="A566" s="279"/>
      <c r="B566" s="225"/>
      <c r="C566" s="225"/>
      <c r="D566" s="225"/>
      <c r="E566" s="225"/>
    </row>
    <row r="567" spans="1:5" ht="15">
      <c r="A567" s="279"/>
      <c r="B567" s="225"/>
      <c r="C567" s="225"/>
      <c r="D567" s="225"/>
      <c r="E567" s="225"/>
    </row>
    <row r="568" spans="1:5" ht="15">
      <c r="A568" s="279"/>
      <c r="B568" s="225"/>
      <c r="C568" s="225"/>
      <c r="D568" s="225"/>
      <c r="E568" s="225"/>
    </row>
    <row r="569" spans="1:5" ht="15">
      <c r="A569" s="279"/>
      <c r="B569" s="225"/>
      <c r="C569" s="225"/>
      <c r="D569" s="225"/>
      <c r="E569" s="225"/>
    </row>
    <row r="570" spans="1:5" ht="15">
      <c r="A570" s="279"/>
      <c r="B570" s="225"/>
      <c r="C570" s="225"/>
      <c r="D570" s="225"/>
      <c r="E570" s="225"/>
    </row>
    <row r="571" spans="1:5" ht="15">
      <c r="A571" s="279"/>
      <c r="B571" s="225"/>
      <c r="C571" s="225"/>
      <c r="D571" s="225"/>
      <c r="E571" s="225"/>
    </row>
    <row r="572" spans="1:5" ht="15">
      <c r="A572" s="279"/>
      <c r="B572" s="225"/>
      <c r="C572" s="225"/>
      <c r="D572" s="225"/>
      <c r="E572" s="225"/>
    </row>
    <row r="573" spans="1:5" ht="15">
      <c r="A573" s="279"/>
      <c r="B573" s="225"/>
      <c r="C573" s="225"/>
      <c r="D573" s="225"/>
      <c r="E573" s="225"/>
    </row>
    <row r="574" spans="1:5" ht="15">
      <c r="A574" s="279"/>
      <c r="B574" s="225"/>
      <c r="C574" s="225"/>
      <c r="D574" s="225"/>
      <c r="E574" s="225"/>
    </row>
    <row r="575" spans="1:5" ht="15">
      <c r="A575" s="279"/>
      <c r="B575" s="225"/>
      <c r="C575" s="225"/>
      <c r="D575" s="225"/>
      <c r="E575" s="225"/>
    </row>
    <row r="576" spans="1:5" ht="15">
      <c r="A576" s="279"/>
      <c r="B576" s="225"/>
      <c r="C576" s="225"/>
      <c r="D576" s="225"/>
      <c r="E576" s="225"/>
    </row>
    <row r="577" spans="1:5" ht="15">
      <c r="A577" s="279"/>
      <c r="B577" s="225"/>
      <c r="C577" s="225"/>
      <c r="D577" s="225"/>
      <c r="E577" s="225"/>
    </row>
    <row r="578" spans="1:5" ht="15">
      <c r="A578" s="279"/>
      <c r="B578" s="225"/>
      <c r="C578" s="225"/>
      <c r="D578" s="225"/>
      <c r="E578" s="225"/>
    </row>
    <row r="579" spans="1:5" ht="15">
      <c r="A579" s="279"/>
      <c r="B579" s="225"/>
      <c r="C579" s="225"/>
      <c r="D579" s="225"/>
      <c r="E579" s="225"/>
    </row>
    <row r="580" spans="1:5" ht="15">
      <c r="A580" s="279"/>
      <c r="B580" s="225"/>
      <c r="C580" s="225"/>
      <c r="D580" s="225"/>
      <c r="E580" s="225"/>
    </row>
    <row r="581" spans="1:5" ht="15">
      <c r="A581" s="279"/>
      <c r="B581" s="225"/>
      <c r="C581" s="225"/>
      <c r="D581" s="225"/>
      <c r="E581" s="225"/>
    </row>
    <row r="582" spans="1:5" ht="15">
      <c r="A582" s="279"/>
      <c r="B582" s="225"/>
      <c r="C582" s="225"/>
      <c r="D582" s="225"/>
      <c r="E582" s="225"/>
    </row>
    <row r="583" spans="1:5" ht="15">
      <c r="A583" s="279"/>
      <c r="B583" s="225"/>
      <c r="C583" s="225"/>
      <c r="D583" s="225"/>
      <c r="E583" s="225"/>
    </row>
    <row r="584" spans="1:5" ht="15">
      <c r="A584" s="279"/>
      <c r="B584" s="225"/>
      <c r="C584" s="225"/>
      <c r="D584" s="225"/>
      <c r="E584" s="225"/>
    </row>
    <row r="585" spans="1:5" ht="15">
      <c r="A585" s="279"/>
      <c r="B585" s="225"/>
      <c r="C585" s="225"/>
      <c r="D585" s="225"/>
      <c r="E585" s="225"/>
    </row>
    <row r="586" spans="1:5" ht="15">
      <c r="A586" s="279"/>
      <c r="B586" s="225"/>
      <c r="C586" s="225"/>
      <c r="D586" s="225"/>
      <c r="E586" s="225"/>
    </row>
    <row r="587" spans="1:5" ht="15">
      <c r="A587" s="279"/>
      <c r="B587" s="225"/>
      <c r="C587" s="225"/>
      <c r="D587" s="225"/>
      <c r="E587" s="225"/>
    </row>
    <row r="588" spans="1:5" ht="15">
      <c r="A588" s="279"/>
      <c r="B588" s="225"/>
      <c r="C588" s="225"/>
      <c r="D588" s="225"/>
      <c r="E588" s="225"/>
    </row>
    <row r="589" spans="1:5" ht="15">
      <c r="A589" s="279"/>
      <c r="B589" s="225"/>
      <c r="C589" s="225"/>
      <c r="D589" s="225"/>
      <c r="E589" s="225"/>
    </row>
    <row r="590" spans="1:5" ht="15">
      <c r="A590" s="279"/>
      <c r="B590" s="225"/>
      <c r="C590" s="225"/>
      <c r="D590" s="225"/>
      <c r="E590" s="225"/>
    </row>
    <row r="591" spans="1:5" ht="15">
      <c r="A591" s="279"/>
      <c r="B591" s="225"/>
      <c r="C591" s="225"/>
      <c r="D591" s="225"/>
      <c r="E591" s="225"/>
    </row>
    <row r="592" spans="1:5" ht="15">
      <c r="A592" s="279"/>
      <c r="B592" s="225"/>
      <c r="C592" s="225"/>
      <c r="D592" s="225"/>
      <c r="E592" s="225"/>
    </row>
    <row r="593" spans="1:5" ht="15">
      <c r="A593" s="279"/>
      <c r="B593" s="225"/>
      <c r="C593" s="225"/>
      <c r="D593" s="225"/>
      <c r="E593" s="225"/>
    </row>
    <row r="594" spans="1:5" ht="15">
      <c r="A594" s="279"/>
      <c r="B594" s="225"/>
      <c r="C594" s="225"/>
      <c r="D594" s="225"/>
      <c r="E594" s="225"/>
    </row>
    <row r="595" spans="1:5" ht="15">
      <c r="A595" s="279"/>
      <c r="B595" s="225"/>
      <c r="C595" s="225"/>
      <c r="D595" s="225"/>
      <c r="E595" s="225"/>
    </row>
    <row r="596" spans="1:5" ht="15">
      <c r="A596" s="279"/>
      <c r="B596" s="225"/>
      <c r="C596" s="225"/>
      <c r="D596" s="225"/>
      <c r="E596" s="225"/>
    </row>
    <row r="597" spans="1:5" ht="15">
      <c r="A597" s="279"/>
      <c r="B597" s="225"/>
      <c r="C597" s="225"/>
      <c r="D597" s="225"/>
      <c r="E597" s="225"/>
    </row>
    <row r="598" spans="1:5" ht="15">
      <c r="A598" s="279"/>
      <c r="B598" s="225"/>
      <c r="C598" s="225"/>
      <c r="D598" s="225"/>
      <c r="E598" s="225"/>
    </row>
    <row r="599" spans="1:5" ht="15">
      <c r="A599" s="279"/>
      <c r="B599" s="225"/>
      <c r="C599" s="225"/>
      <c r="D599" s="225"/>
      <c r="E599" s="225"/>
    </row>
    <row r="600" spans="1:5" ht="15">
      <c r="A600" s="279"/>
      <c r="B600" s="225"/>
      <c r="C600" s="225"/>
      <c r="D600" s="225"/>
      <c r="E600" s="225"/>
    </row>
    <row r="601" spans="1:5" ht="15">
      <c r="A601" s="279"/>
      <c r="B601" s="225"/>
      <c r="C601" s="225"/>
      <c r="D601" s="225"/>
      <c r="E601" s="225"/>
    </row>
    <row r="602" spans="1:5" ht="15">
      <c r="A602" s="279"/>
      <c r="B602" s="225"/>
      <c r="C602" s="225"/>
      <c r="D602" s="225"/>
      <c r="E602" s="225"/>
    </row>
    <row r="603" spans="1:5" ht="15">
      <c r="A603" s="279"/>
      <c r="B603" s="225"/>
      <c r="C603" s="225"/>
      <c r="D603" s="225"/>
      <c r="E603" s="225"/>
    </row>
    <row r="604" spans="1:5" ht="15">
      <c r="A604" s="279"/>
      <c r="B604" s="225"/>
      <c r="C604" s="225"/>
      <c r="D604" s="225"/>
      <c r="E604" s="225"/>
    </row>
    <row r="605" spans="1:5" ht="15">
      <c r="A605" s="279"/>
      <c r="B605" s="225"/>
      <c r="C605" s="225"/>
      <c r="D605" s="225"/>
      <c r="E605" s="225"/>
    </row>
    <row r="606" spans="1:5" ht="15">
      <c r="A606" s="279"/>
      <c r="B606" s="225"/>
      <c r="C606" s="225"/>
      <c r="D606" s="225"/>
      <c r="E606" s="225"/>
    </row>
    <row r="607" spans="1:5" ht="15">
      <c r="A607" s="279"/>
      <c r="B607" s="225"/>
      <c r="C607" s="225"/>
      <c r="D607" s="225"/>
      <c r="E607" s="225"/>
    </row>
    <row r="608" spans="1:5" ht="15">
      <c r="A608" s="279"/>
      <c r="B608" s="225"/>
      <c r="C608" s="225"/>
      <c r="D608" s="225"/>
      <c r="E608" s="225"/>
    </row>
    <row r="609" spans="1:5" ht="15">
      <c r="A609" s="279"/>
      <c r="B609" s="225"/>
      <c r="C609" s="225"/>
      <c r="D609" s="225"/>
      <c r="E609" s="225"/>
    </row>
    <row r="610" spans="1:5" ht="15">
      <c r="A610" s="279"/>
      <c r="B610" s="225"/>
      <c r="C610" s="225"/>
      <c r="D610" s="225"/>
      <c r="E610" s="225"/>
    </row>
    <row r="611" spans="1:5" ht="15">
      <c r="A611" s="279"/>
      <c r="B611" s="225"/>
      <c r="C611" s="225"/>
      <c r="D611" s="225"/>
      <c r="E611" s="225"/>
    </row>
    <row r="612" spans="1:5" ht="15">
      <c r="A612" s="279"/>
      <c r="B612" s="225"/>
      <c r="C612" s="225"/>
      <c r="D612" s="225"/>
      <c r="E612" s="225"/>
    </row>
    <row r="613" spans="1:5" ht="15">
      <c r="A613" s="279"/>
      <c r="B613" s="225"/>
      <c r="C613" s="225"/>
      <c r="D613" s="225"/>
      <c r="E613" s="225"/>
    </row>
    <row r="614" spans="1:5" ht="15">
      <c r="A614" s="279"/>
      <c r="B614" s="225"/>
      <c r="C614" s="225"/>
      <c r="D614" s="225"/>
      <c r="E614" s="225"/>
    </row>
    <row r="615" spans="1:5" ht="15">
      <c r="A615" s="279"/>
      <c r="B615" s="225"/>
      <c r="C615" s="225"/>
      <c r="D615" s="225"/>
      <c r="E615" s="225"/>
    </row>
    <row r="616" spans="1:5" ht="15">
      <c r="A616" s="279"/>
      <c r="B616" s="225"/>
      <c r="C616" s="225"/>
      <c r="D616" s="225"/>
      <c r="E616" s="225"/>
    </row>
    <row r="617" spans="1:5" ht="15">
      <c r="A617" s="279"/>
      <c r="B617" s="225"/>
      <c r="C617" s="225"/>
      <c r="D617" s="225"/>
      <c r="E617" s="225"/>
    </row>
    <row r="618" spans="1:5" ht="15">
      <c r="A618" s="279"/>
      <c r="B618" s="225"/>
      <c r="C618" s="225"/>
      <c r="D618" s="225"/>
      <c r="E618" s="225"/>
    </row>
    <row r="619" spans="1:5" ht="15">
      <c r="A619" s="279"/>
      <c r="B619" s="225"/>
      <c r="C619" s="225"/>
      <c r="D619" s="225"/>
      <c r="E619" s="225"/>
    </row>
    <row r="620" spans="1:5" ht="15">
      <c r="A620" s="279"/>
      <c r="B620" s="225"/>
      <c r="C620" s="225"/>
      <c r="D620" s="225"/>
      <c r="E620" s="225"/>
    </row>
    <row r="621" spans="1:5" ht="15">
      <c r="A621" s="279"/>
      <c r="B621" s="225"/>
      <c r="C621" s="225"/>
      <c r="D621" s="225"/>
      <c r="E621" s="225"/>
    </row>
    <row r="622" spans="1:5" ht="15">
      <c r="A622" s="279"/>
      <c r="B622" s="225"/>
      <c r="C622" s="225"/>
      <c r="D622" s="225"/>
      <c r="E622" s="225"/>
    </row>
    <row r="623" spans="1:5" ht="15">
      <c r="A623" s="279"/>
      <c r="B623" s="225"/>
      <c r="C623" s="225"/>
      <c r="D623" s="225"/>
      <c r="E623" s="225"/>
    </row>
    <row r="624" spans="1:5" ht="15">
      <c r="A624" s="279"/>
      <c r="B624" s="225"/>
      <c r="C624" s="225"/>
      <c r="D624" s="225"/>
      <c r="E624" s="225"/>
    </row>
    <row r="625" spans="1:5" ht="15">
      <c r="A625" s="279"/>
      <c r="B625" s="225"/>
      <c r="C625" s="225"/>
      <c r="D625" s="225"/>
      <c r="E625" s="225"/>
    </row>
    <row r="626" spans="1:5" ht="15">
      <c r="A626" s="279"/>
      <c r="B626" s="225"/>
      <c r="C626" s="225"/>
      <c r="D626" s="225"/>
      <c r="E626" s="225"/>
    </row>
    <row r="627" spans="1:5" ht="15">
      <c r="A627" s="279"/>
      <c r="B627" s="225"/>
      <c r="C627" s="225"/>
      <c r="D627" s="225"/>
      <c r="E627" s="225"/>
    </row>
    <row r="628" spans="1:5" ht="15">
      <c r="A628" s="279"/>
      <c r="B628" s="225"/>
      <c r="C628" s="225"/>
      <c r="D628" s="225"/>
      <c r="E628" s="225"/>
    </row>
    <row r="629" spans="1:5" ht="15">
      <c r="A629" s="279"/>
      <c r="B629" s="225"/>
      <c r="C629" s="225"/>
      <c r="D629" s="225"/>
      <c r="E629" s="225"/>
    </row>
    <row r="630" spans="1:5" ht="15">
      <c r="A630" s="279"/>
      <c r="B630" s="225"/>
      <c r="C630" s="225"/>
      <c r="D630" s="225"/>
      <c r="E630" s="225"/>
    </row>
    <row r="631" spans="1:5" ht="15">
      <c r="A631" s="279"/>
      <c r="B631" s="225"/>
      <c r="C631" s="225"/>
      <c r="D631" s="225"/>
      <c r="E631" s="225"/>
    </row>
    <row r="632" spans="1:5" ht="15">
      <c r="A632" s="279"/>
      <c r="B632" s="225"/>
      <c r="C632" s="225"/>
      <c r="D632" s="225"/>
      <c r="E632" s="225"/>
    </row>
    <row r="633" spans="1:5" ht="15">
      <c r="A633" s="279"/>
      <c r="B633" s="225"/>
      <c r="C633" s="225"/>
      <c r="D633" s="225"/>
      <c r="E633" s="225"/>
    </row>
    <row r="634" spans="1:5" ht="15">
      <c r="A634" s="279"/>
      <c r="B634" s="225"/>
      <c r="C634" s="225"/>
      <c r="D634" s="225"/>
      <c r="E634" s="225"/>
    </row>
    <row r="635" spans="1:5" ht="15">
      <c r="A635" s="279"/>
      <c r="B635" s="225"/>
      <c r="C635" s="225"/>
      <c r="D635" s="225"/>
      <c r="E635" s="225"/>
    </row>
    <row r="636" spans="1:5" ht="15">
      <c r="A636" s="279"/>
      <c r="B636" s="225"/>
      <c r="C636" s="225"/>
      <c r="D636" s="225"/>
      <c r="E636" s="225"/>
    </row>
    <row r="637" spans="1:5" ht="15">
      <c r="A637" s="279"/>
      <c r="B637" s="225"/>
      <c r="C637" s="225"/>
      <c r="D637" s="225"/>
      <c r="E637" s="225"/>
    </row>
    <row r="638" spans="1:5" ht="15">
      <c r="A638" s="279"/>
      <c r="B638" s="225"/>
      <c r="C638" s="225"/>
      <c r="D638" s="225"/>
      <c r="E638" s="225"/>
    </row>
    <row r="639" spans="1:5" ht="15">
      <c r="A639" s="279"/>
      <c r="B639" s="225"/>
      <c r="C639" s="225"/>
      <c r="D639" s="225"/>
      <c r="E639" s="225"/>
    </row>
    <row r="640" spans="1:5" ht="15">
      <c r="A640" s="279"/>
      <c r="B640" s="225"/>
      <c r="C640" s="225"/>
      <c r="D640" s="225"/>
      <c r="E640" s="225"/>
    </row>
    <row r="641" spans="1:5" ht="15">
      <c r="A641" s="279"/>
      <c r="B641" s="225"/>
      <c r="C641" s="225"/>
      <c r="D641" s="225"/>
      <c r="E641" s="225"/>
    </row>
    <row r="642" spans="1:5" ht="15">
      <c r="A642" s="279"/>
      <c r="B642" s="225"/>
      <c r="C642" s="225"/>
      <c r="D642" s="225"/>
      <c r="E642" s="225"/>
    </row>
    <row r="643" spans="1:5" ht="15">
      <c r="A643" s="279"/>
      <c r="B643" s="225"/>
      <c r="C643" s="225"/>
      <c r="D643" s="225"/>
      <c r="E643" s="225"/>
    </row>
    <row r="644" spans="1:5" ht="15">
      <c r="A644" s="279"/>
      <c r="B644" s="225"/>
      <c r="C644" s="225"/>
      <c r="D644" s="225"/>
      <c r="E644" s="225"/>
    </row>
    <row r="645" spans="1:5" ht="15">
      <c r="A645" s="279"/>
      <c r="B645" s="225"/>
      <c r="C645" s="225"/>
      <c r="D645" s="225"/>
      <c r="E645" s="225"/>
    </row>
    <row r="646" spans="1:5" ht="15">
      <c r="A646" s="279"/>
      <c r="B646" s="225"/>
      <c r="C646" s="225"/>
      <c r="D646" s="225"/>
      <c r="E646" s="225"/>
    </row>
    <row r="647" spans="1:5" ht="15">
      <c r="A647" s="279"/>
      <c r="B647" s="225"/>
      <c r="C647" s="225"/>
      <c r="D647" s="225"/>
      <c r="E647" s="225"/>
    </row>
    <row r="648" spans="1:5" ht="15">
      <c r="A648" s="279"/>
      <c r="B648" s="225"/>
      <c r="C648" s="225"/>
      <c r="D648" s="225"/>
      <c r="E648" s="225"/>
    </row>
    <row r="649" spans="1:5" ht="15">
      <c r="A649" s="279"/>
      <c r="B649" s="225"/>
      <c r="C649" s="225"/>
      <c r="D649" s="225"/>
      <c r="E649" s="225"/>
    </row>
    <row r="650" spans="1:5" ht="15">
      <c r="A650" s="279"/>
      <c r="B650" s="225"/>
      <c r="C650" s="225"/>
      <c r="D650" s="225"/>
      <c r="E650" s="225"/>
    </row>
    <row r="651" spans="1:5" ht="15">
      <c r="A651" s="279"/>
      <c r="B651" s="225"/>
      <c r="C651" s="225"/>
      <c r="D651" s="225"/>
      <c r="E651" s="225"/>
    </row>
    <row r="652" spans="1:5" ht="15">
      <c r="A652" s="279"/>
      <c r="B652" s="225"/>
      <c r="C652" s="225"/>
      <c r="D652" s="225"/>
      <c r="E652" s="225"/>
    </row>
    <row r="653" spans="1:5" ht="15">
      <c r="A653" s="279"/>
      <c r="B653" s="225"/>
      <c r="C653" s="225"/>
      <c r="D653" s="225"/>
      <c r="E653" s="225"/>
    </row>
    <row r="654" spans="1:5" ht="15">
      <c r="A654" s="279"/>
      <c r="B654" s="225"/>
      <c r="C654" s="225"/>
      <c r="D654" s="225"/>
      <c r="E654" s="225"/>
    </row>
    <row r="655" spans="1:5" ht="15">
      <c r="A655" s="279"/>
      <c r="B655" s="225"/>
      <c r="C655" s="225"/>
      <c r="D655" s="225"/>
      <c r="E655" s="225"/>
    </row>
    <row r="656" spans="1:5" ht="15">
      <c r="A656" s="279"/>
      <c r="B656" s="225"/>
      <c r="C656" s="225"/>
      <c r="D656" s="225"/>
      <c r="E656" s="225"/>
    </row>
    <row r="657" spans="1:5" ht="15">
      <c r="A657" s="279"/>
      <c r="B657" s="225"/>
      <c r="C657" s="225"/>
      <c r="D657" s="225"/>
      <c r="E657" s="225"/>
    </row>
    <row r="658" spans="1:5" ht="15">
      <c r="A658" s="279"/>
      <c r="B658" s="225"/>
      <c r="C658" s="225"/>
      <c r="D658" s="225"/>
      <c r="E658" s="225"/>
    </row>
    <row r="659" spans="1:5" ht="15">
      <c r="A659" s="279"/>
      <c r="B659" s="225"/>
      <c r="C659" s="225"/>
      <c r="D659" s="225"/>
      <c r="E659" s="225"/>
    </row>
    <row r="660" spans="1:5" ht="15">
      <c r="A660" s="279"/>
      <c r="B660" s="225"/>
      <c r="C660" s="225"/>
      <c r="D660" s="225"/>
      <c r="E660" s="225"/>
    </row>
    <row r="661" spans="1:5" ht="15">
      <c r="A661" s="279"/>
      <c r="B661" s="225"/>
      <c r="C661" s="225"/>
      <c r="D661" s="225"/>
      <c r="E661" s="225"/>
    </row>
    <row r="662" spans="1:5" ht="15">
      <c r="A662" s="279"/>
      <c r="B662" s="225"/>
      <c r="C662" s="225"/>
      <c r="D662" s="225"/>
      <c r="E662" s="225"/>
    </row>
    <row r="663" spans="1:5" ht="15">
      <c r="A663" s="279"/>
      <c r="B663" s="225"/>
      <c r="C663" s="225"/>
      <c r="D663" s="225"/>
      <c r="E663" s="225"/>
    </row>
    <row r="664" spans="1:5" ht="15">
      <c r="A664" s="279"/>
      <c r="B664" s="225"/>
      <c r="C664" s="225"/>
      <c r="D664" s="225"/>
      <c r="E664" s="225"/>
    </row>
    <row r="665" spans="1:5" ht="15">
      <c r="A665" s="279"/>
      <c r="B665" s="225"/>
      <c r="C665" s="225"/>
      <c r="D665" s="225"/>
      <c r="E665" s="225"/>
    </row>
    <row r="666" spans="1:5" ht="15">
      <c r="A666" s="279"/>
      <c r="B666" s="225"/>
      <c r="C666" s="225"/>
      <c r="D666" s="225"/>
      <c r="E666" s="225"/>
    </row>
    <row r="667" spans="1:5" ht="15">
      <c r="A667" s="279"/>
      <c r="B667" s="225"/>
      <c r="C667" s="225"/>
      <c r="D667" s="225"/>
      <c r="E667" s="225"/>
    </row>
    <row r="668" spans="1:5" ht="15">
      <c r="A668" s="279"/>
      <c r="B668" s="225"/>
      <c r="C668" s="225"/>
      <c r="D668" s="225"/>
      <c r="E668" s="225"/>
    </row>
    <row r="669" spans="1:5" ht="15">
      <c r="A669" s="279"/>
      <c r="B669" s="225"/>
      <c r="C669" s="225"/>
      <c r="D669" s="225"/>
      <c r="E669" s="225"/>
    </row>
    <row r="670" spans="1:5" ht="15">
      <c r="A670" s="279"/>
      <c r="B670" s="225"/>
      <c r="C670" s="225"/>
      <c r="D670" s="225"/>
      <c r="E670" s="225"/>
    </row>
    <row r="671" spans="1:5" ht="15">
      <c r="A671" s="279"/>
      <c r="B671" s="225"/>
      <c r="C671" s="225"/>
      <c r="D671" s="225"/>
      <c r="E671" s="225"/>
    </row>
    <row r="672" spans="1:5" ht="15">
      <c r="A672" s="279"/>
      <c r="B672" s="225"/>
      <c r="C672" s="225"/>
      <c r="D672" s="225"/>
      <c r="E672" s="225"/>
    </row>
    <row r="673" spans="1:5" ht="15">
      <c r="A673" s="279"/>
      <c r="B673" s="225"/>
      <c r="C673" s="225"/>
      <c r="D673" s="225"/>
      <c r="E673" s="225"/>
    </row>
    <row r="674" spans="1:5" ht="15">
      <c r="A674" s="279"/>
      <c r="B674" s="225"/>
      <c r="C674" s="225"/>
      <c r="D674" s="225"/>
      <c r="E674" s="225"/>
    </row>
    <row r="675" spans="1:5" ht="15">
      <c r="A675" s="279"/>
      <c r="B675" s="225"/>
      <c r="C675" s="225"/>
      <c r="D675" s="225"/>
      <c r="E675" s="225"/>
    </row>
    <row r="676" spans="1:5" ht="15">
      <c r="A676" s="279"/>
      <c r="B676" s="225"/>
      <c r="C676" s="225"/>
      <c r="D676" s="225"/>
      <c r="E676" s="225"/>
    </row>
    <row r="677" spans="1:5" ht="15">
      <c r="A677" s="279"/>
      <c r="B677" s="225"/>
      <c r="C677" s="225"/>
      <c r="D677" s="225"/>
      <c r="E677" s="225"/>
    </row>
    <row r="678" spans="1:5" ht="15">
      <c r="A678" s="279"/>
      <c r="B678" s="225"/>
      <c r="C678" s="225"/>
      <c r="D678" s="225"/>
      <c r="E678" s="225"/>
    </row>
    <row r="679" spans="1:5" ht="15">
      <c r="A679" s="279"/>
      <c r="B679" s="225"/>
      <c r="C679" s="225"/>
      <c r="D679" s="225"/>
      <c r="E679" s="225"/>
    </row>
    <row r="680" spans="1:5" ht="15">
      <c r="A680" s="279"/>
      <c r="B680" s="225"/>
      <c r="C680" s="225"/>
      <c r="D680" s="225"/>
      <c r="E680" s="225"/>
    </row>
    <row r="681" spans="1:5" ht="15">
      <c r="A681" s="279"/>
      <c r="B681" s="225"/>
      <c r="C681" s="225"/>
      <c r="D681" s="225"/>
      <c r="E681" s="225"/>
    </row>
    <row r="682" spans="1:5" ht="15">
      <c r="A682" s="279"/>
      <c r="B682" s="225"/>
      <c r="C682" s="225"/>
      <c r="D682" s="225"/>
      <c r="E682" s="225"/>
    </row>
    <row r="683" spans="1:5" ht="15">
      <c r="A683" s="279"/>
      <c r="B683" s="225"/>
      <c r="C683" s="225"/>
      <c r="D683" s="225"/>
      <c r="E683" s="225"/>
    </row>
    <row r="684" spans="1:5" ht="15">
      <c r="A684" s="279"/>
      <c r="B684" s="225"/>
      <c r="C684" s="225"/>
      <c r="D684" s="225"/>
      <c r="E684" s="225"/>
    </row>
    <row r="685" spans="1:5" ht="15">
      <c r="A685" s="279"/>
      <c r="B685" s="225"/>
      <c r="C685" s="225"/>
      <c r="D685" s="225"/>
      <c r="E685" s="225"/>
    </row>
    <row r="686" spans="1:5" ht="15">
      <c r="A686" s="279"/>
      <c r="B686" s="225"/>
      <c r="C686" s="225"/>
      <c r="D686" s="225"/>
      <c r="E686" s="225"/>
    </row>
    <row r="687" spans="1:5" ht="15">
      <c r="A687" s="279"/>
      <c r="B687" s="225"/>
      <c r="C687" s="225"/>
      <c r="D687" s="225"/>
      <c r="E687" s="225"/>
    </row>
    <row r="688" spans="1:5" ht="15">
      <c r="A688" s="279"/>
      <c r="B688" s="225"/>
      <c r="C688" s="225"/>
      <c r="D688" s="225"/>
      <c r="E688" s="225"/>
    </row>
    <row r="689" spans="1:5" ht="15">
      <c r="A689" s="279"/>
      <c r="B689" s="225"/>
      <c r="C689" s="225"/>
      <c r="D689" s="225"/>
      <c r="E689" s="225"/>
    </row>
    <row r="690" spans="1:5" ht="15">
      <c r="A690" s="279"/>
      <c r="B690" s="225"/>
      <c r="C690" s="225"/>
      <c r="D690" s="225"/>
      <c r="E690" s="225"/>
    </row>
    <row r="691" spans="1:5" ht="15">
      <c r="A691" s="279"/>
      <c r="B691" s="225"/>
      <c r="C691" s="225"/>
      <c r="D691" s="225"/>
      <c r="E691" s="225"/>
    </row>
    <row r="692" spans="1:5" ht="15">
      <c r="A692" s="279"/>
      <c r="B692" s="225"/>
      <c r="C692" s="225"/>
      <c r="D692" s="225"/>
      <c r="E692" s="225"/>
    </row>
    <row r="693" spans="1:5" ht="15">
      <c r="A693" s="279"/>
      <c r="B693" s="225"/>
      <c r="C693" s="225"/>
      <c r="D693" s="225"/>
      <c r="E693" s="225"/>
    </row>
    <row r="694" spans="1:5" ht="15">
      <c r="A694" s="279"/>
      <c r="B694" s="225"/>
      <c r="C694" s="225"/>
      <c r="D694" s="225"/>
      <c r="E694" s="225"/>
    </row>
    <row r="695" spans="1:5" ht="15">
      <c r="A695" s="279"/>
      <c r="B695" s="225"/>
      <c r="C695" s="225"/>
      <c r="D695" s="225"/>
      <c r="E695" s="225"/>
    </row>
    <row r="696" spans="1:5" ht="15">
      <c r="A696" s="279"/>
      <c r="B696" s="225"/>
      <c r="C696" s="225"/>
      <c r="D696" s="225"/>
      <c r="E696" s="225"/>
    </row>
    <row r="697" spans="1:5" ht="15">
      <c r="A697" s="279"/>
      <c r="B697" s="225"/>
      <c r="C697" s="225"/>
      <c r="D697" s="225"/>
      <c r="E697" s="225"/>
    </row>
    <row r="698" spans="1:5" ht="15">
      <c r="A698" s="279"/>
      <c r="B698" s="225"/>
      <c r="C698" s="225"/>
      <c r="D698" s="225"/>
      <c r="E698" s="225"/>
    </row>
    <row r="699" spans="1:5" ht="15">
      <c r="A699" s="279"/>
      <c r="B699" s="225"/>
      <c r="C699" s="225"/>
      <c r="D699" s="225"/>
      <c r="E699" s="225"/>
    </row>
    <row r="700" spans="1:5" ht="15">
      <c r="A700" s="279"/>
      <c r="B700" s="225"/>
      <c r="C700" s="225"/>
      <c r="D700" s="225"/>
      <c r="E700" s="225"/>
    </row>
    <row r="701" spans="1:5" ht="15">
      <c r="A701" s="279"/>
      <c r="B701" s="225"/>
      <c r="C701" s="225"/>
      <c r="D701" s="225"/>
      <c r="E701" s="225"/>
    </row>
    <row r="702" spans="1:5" ht="15">
      <c r="A702" s="279"/>
      <c r="B702" s="225"/>
      <c r="C702" s="225"/>
      <c r="D702" s="225"/>
      <c r="E702" s="225"/>
    </row>
    <row r="703" spans="1:5" ht="15">
      <c r="A703" s="279"/>
      <c r="B703" s="225"/>
      <c r="C703" s="225"/>
      <c r="D703" s="225"/>
      <c r="E703" s="225"/>
    </row>
    <row r="704" spans="1:5" ht="15">
      <c r="A704" s="279"/>
      <c r="B704" s="225"/>
      <c r="C704" s="225"/>
      <c r="D704" s="225"/>
      <c r="E704" s="225"/>
    </row>
    <row r="705" spans="1:5" ht="15">
      <c r="A705" s="279"/>
      <c r="B705" s="225"/>
      <c r="C705" s="225"/>
      <c r="D705" s="225"/>
      <c r="E705" s="225"/>
    </row>
    <row r="706" spans="1:5" ht="15">
      <c r="A706" s="279"/>
      <c r="B706" s="225"/>
      <c r="C706" s="225"/>
      <c r="D706" s="225"/>
      <c r="E706" s="225"/>
    </row>
    <row r="707" spans="1:5" ht="15">
      <c r="A707" s="279"/>
      <c r="B707" s="225"/>
      <c r="C707" s="225"/>
      <c r="D707" s="225"/>
      <c r="E707" s="225"/>
    </row>
    <row r="708" spans="1:5" ht="15">
      <c r="A708" s="279"/>
      <c r="B708" s="225"/>
      <c r="C708" s="225"/>
      <c r="D708" s="225"/>
      <c r="E708" s="225"/>
    </row>
    <row r="709" spans="1:5" ht="15">
      <c r="A709" s="279"/>
      <c r="B709" s="225"/>
      <c r="C709" s="225"/>
      <c r="D709" s="225"/>
      <c r="E709" s="225"/>
    </row>
    <row r="710" spans="1:5" ht="15">
      <c r="A710" s="279"/>
      <c r="B710" s="225"/>
      <c r="C710" s="225"/>
      <c r="D710" s="225"/>
      <c r="E710" s="225"/>
    </row>
    <row r="711" spans="1:5" ht="15">
      <c r="A711" s="279"/>
      <c r="B711" s="225"/>
      <c r="C711" s="225"/>
      <c r="D711" s="225"/>
      <c r="E711" s="225"/>
    </row>
    <row r="712" spans="1:5" ht="15">
      <c r="A712" s="279"/>
      <c r="B712" s="225"/>
      <c r="C712" s="225"/>
      <c r="D712" s="225"/>
      <c r="E712" s="225"/>
    </row>
    <row r="713" spans="1:5" ht="15">
      <c r="A713" s="279"/>
      <c r="B713" s="225"/>
      <c r="C713" s="225"/>
      <c r="D713" s="225"/>
      <c r="E713" s="225"/>
    </row>
    <row r="714" spans="1:5" ht="15">
      <c r="A714" s="279"/>
      <c r="B714" s="225"/>
      <c r="C714" s="225"/>
      <c r="D714" s="225"/>
      <c r="E714" s="225"/>
    </row>
    <row r="715" spans="1:5" ht="15">
      <c r="A715" s="279"/>
      <c r="B715" s="225"/>
      <c r="C715" s="225"/>
      <c r="D715" s="225"/>
      <c r="E715" s="225"/>
    </row>
    <row r="716" spans="1:5" ht="15">
      <c r="A716" s="279"/>
      <c r="B716" s="225"/>
      <c r="C716" s="225"/>
      <c r="D716" s="225"/>
      <c r="E716" s="225"/>
    </row>
    <row r="717" spans="1:5" ht="15">
      <c r="A717" s="279"/>
      <c r="B717" s="225"/>
      <c r="C717" s="225"/>
      <c r="D717" s="225"/>
      <c r="E717" s="225"/>
    </row>
    <row r="718" spans="1:5" ht="15">
      <c r="A718" s="279"/>
      <c r="B718" s="225"/>
      <c r="C718" s="225"/>
      <c r="D718" s="225"/>
      <c r="E718" s="225"/>
    </row>
    <row r="719" spans="1:5" ht="15">
      <c r="A719" s="279"/>
      <c r="B719" s="225"/>
      <c r="C719" s="225"/>
      <c r="D719" s="225"/>
      <c r="E719" s="225"/>
    </row>
    <row r="720" spans="1:5" ht="15">
      <c r="A720" s="279"/>
      <c r="B720" s="225"/>
      <c r="C720" s="225"/>
      <c r="D720" s="225"/>
      <c r="E720" s="225"/>
    </row>
    <row r="721" spans="1:5" ht="15">
      <c r="A721" s="279"/>
      <c r="B721" s="225"/>
      <c r="C721" s="225"/>
      <c r="D721" s="225"/>
      <c r="E721" s="225"/>
    </row>
    <row r="722" spans="1:5" ht="15">
      <c r="A722" s="279"/>
      <c r="B722" s="225"/>
      <c r="C722" s="225"/>
      <c r="D722" s="225"/>
      <c r="E722" s="225"/>
    </row>
    <row r="723" spans="1:5" ht="15">
      <c r="A723" s="279"/>
      <c r="B723" s="225"/>
      <c r="C723" s="225"/>
      <c r="D723" s="225"/>
      <c r="E723" s="225"/>
    </row>
    <row r="724" spans="1:5" ht="15">
      <c r="A724" s="279"/>
      <c r="B724" s="225"/>
      <c r="C724" s="225"/>
      <c r="D724" s="225"/>
      <c r="E724" s="225"/>
    </row>
    <row r="725" spans="1:5" ht="15">
      <c r="A725" s="279"/>
      <c r="B725" s="225"/>
      <c r="C725" s="225"/>
      <c r="D725" s="225"/>
      <c r="E725" s="225"/>
    </row>
    <row r="726" spans="1:5" ht="15">
      <c r="A726" s="279"/>
      <c r="B726" s="225"/>
      <c r="C726" s="225"/>
      <c r="D726" s="225"/>
      <c r="E726" s="225"/>
    </row>
    <row r="727" spans="1:5" ht="15">
      <c r="A727" s="279"/>
      <c r="B727" s="225"/>
      <c r="C727" s="225"/>
      <c r="D727" s="225"/>
      <c r="E727" s="225"/>
    </row>
    <row r="728" spans="1:5" ht="15">
      <c r="A728" s="279"/>
      <c r="B728" s="225"/>
      <c r="C728" s="225"/>
      <c r="D728" s="225"/>
      <c r="E728" s="225"/>
    </row>
    <row r="729" spans="1:5" ht="15">
      <c r="A729" s="279"/>
      <c r="B729" s="225"/>
      <c r="C729" s="225"/>
      <c r="D729" s="225"/>
      <c r="E729" s="225"/>
    </row>
    <row r="730" spans="1:5" ht="15">
      <c r="A730" s="279"/>
      <c r="B730" s="225"/>
      <c r="C730" s="225"/>
      <c r="D730" s="225"/>
      <c r="E730" s="225"/>
    </row>
    <row r="731" spans="1:5" ht="15">
      <c r="A731" s="279"/>
      <c r="B731" s="225"/>
      <c r="C731" s="225"/>
      <c r="D731" s="225"/>
      <c r="E731" s="225"/>
    </row>
    <row r="732" spans="1:5" ht="15">
      <c r="A732" s="279"/>
      <c r="B732" s="225"/>
      <c r="C732" s="225"/>
      <c r="D732" s="225"/>
      <c r="E732" s="225"/>
    </row>
    <row r="733" spans="1:5" ht="15">
      <c r="A733" s="279"/>
      <c r="B733" s="225"/>
      <c r="C733" s="225"/>
      <c r="D733" s="225"/>
      <c r="E733" s="225"/>
    </row>
    <row r="734" spans="1:5" ht="15">
      <c r="A734" s="279"/>
      <c r="B734" s="225"/>
      <c r="C734" s="225"/>
      <c r="D734" s="225"/>
      <c r="E734" s="225"/>
    </row>
    <row r="735" spans="1:5" ht="15">
      <c r="A735" s="279"/>
      <c r="B735" s="225"/>
      <c r="C735" s="225"/>
      <c r="D735" s="225"/>
      <c r="E735" s="225"/>
    </row>
    <row r="736" spans="1:5" ht="15">
      <c r="A736" s="279"/>
      <c r="B736" s="225"/>
      <c r="C736" s="225"/>
      <c r="D736" s="225"/>
      <c r="E736" s="225"/>
    </row>
    <row r="737" spans="1:5" ht="15">
      <c r="A737" s="279"/>
      <c r="B737" s="225"/>
      <c r="C737" s="225"/>
      <c r="D737" s="225"/>
      <c r="E737" s="225"/>
    </row>
    <row r="738" spans="1:5" ht="15">
      <c r="A738" s="279"/>
      <c r="B738" s="225"/>
      <c r="C738" s="225"/>
      <c r="D738" s="225"/>
      <c r="E738" s="225"/>
    </row>
    <row r="739" spans="1:5" ht="15">
      <c r="A739" s="279"/>
      <c r="B739" s="225"/>
      <c r="C739" s="225"/>
      <c r="D739" s="225"/>
      <c r="E739" s="225"/>
    </row>
    <row r="740" spans="1:5" ht="15">
      <c r="A740" s="279"/>
      <c r="B740" s="225"/>
      <c r="C740" s="225"/>
      <c r="D740" s="225"/>
      <c r="E740" s="225"/>
    </row>
    <row r="741" spans="1:5" ht="15">
      <c r="A741" s="279"/>
      <c r="B741" s="225"/>
      <c r="C741" s="225"/>
      <c r="D741" s="225"/>
      <c r="E741" s="225"/>
    </row>
    <row r="742" spans="1:5" ht="15">
      <c r="A742" s="279"/>
      <c r="B742" s="225"/>
      <c r="C742" s="225"/>
      <c r="D742" s="225"/>
      <c r="E742" s="225"/>
    </row>
    <row r="743" spans="1:5" ht="15">
      <c r="A743" s="279"/>
      <c r="B743" s="225"/>
      <c r="C743" s="225"/>
      <c r="D743" s="225"/>
      <c r="E743" s="225"/>
    </row>
    <row r="744" spans="1:5" ht="15">
      <c r="A744" s="279"/>
      <c r="B744" s="225"/>
      <c r="C744" s="225"/>
      <c r="D744" s="225"/>
      <c r="E744" s="225"/>
    </row>
    <row r="745" spans="1:5" ht="15">
      <c r="A745" s="279"/>
      <c r="B745" s="225"/>
      <c r="C745" s="225"/>
      <c r="D745" s="225"/>
      <c r="E745" s="225"/>
    </row>
    <row r="746" spans="1:5" ht="15">
      <c r="A746" s="279"/>
      <c r="B746" s="225"/>
      <c r="C746" s="225"/>
      <c r="D746" s="225"/>
      <c r="E746" s="225"/>
    </row>
    <row r="747" spans="1:5" ht="15">
      <c r="A747" s="279"/>
      <c r="B747" s="225"/>
      <c r="C747" s="225"/>
      <c r="D747" s="225"/>
      <c r="E747" s="225"/>
    </row>
    <row r="748" spans="1:5" ht="15">
      <c r="A748" s="279"/>
      <c r="B748" s="225"/>
      <c r="C748" s="225"/>
      <c r="D748" s="225"/>
      <c r="E748" s="225"/>
    </row>
    <row r="749" spans="1:5" ht="15">
      <c r="A749" s="279"/>
      <c r="B749" s="225"/>
      <c r="C749" s="225"/>
      <c r="D749" s="225"/>
      <c r="E749" s="225"/>
    </row>
    <row r="750" spans="1:5" ht="15">
      <c r="A750" s="279"/>
      <c r="B750" s="225"/>
      <c r="C750" s="225"/>
      <c r="D750" s="225"/>
      <c r="E750" s="225"/>
    </row>
    <row r="751" spans="1:5" ht="15">
      <c r="A751" s="279"/>
      <c r="B751" s="225"/>
      <c r="C751" s="225"/>
      <c r="D751" s="225"/>
      <c r="E751" s="225"/>
    </row>
    <row r="752" spans="1:5" ht="15">
      <c r="A752" s="279"/>
      <c r="B752" s="225"/>
      <c r="C752" s="225"/>
      <c r="D752" s="225"/>
      <c r="E752" s="225"/>
    </row>
    <row r="753" spans="1:5" ht="15">
      <c r="A753" s="279"/>
      <c r="B753" s="225"/>
      <c r="C753" s="225"/>
      <c r="D753" s="225"/>
      <c r="E753" s="225"/>
    </row>
    <row r="754" spans="1:5" ht="15">
      <c r="A754" s="279"/>
      <c r="B754" s="225"/>
      <c r="C754" s="225"/>
      <c r="D754" s="225"/>
      <c r="E754" s="225"/>
    </row>
    <row r="755" spans="1:5" ht="15">
      <c r="A755" s="279"/>
      <c r="B755" s="225"/>
      <c r="C755" s="225"/>
      <c r="D755" s="225"/>
      <c r="E755" s="225"/>
    </row>
    <row r="756" spans="1:5" ht="15">
      <c r="A756" s="279"/>
      <c r="B756" s="225"/>
      <c r="C756" s="225"/>
      <c r="D756" s="225"/>
      <c r="E756" s="225"/>
    </row>
    <row r="757" spans="1:5" ht="15">
      <c r="A757" s="279"/>
      <c r="B757" s="225"/>
      <c r="C757" s="225"/>
      <c r="D757" s="225"/>
      <c r="E757" s="225"/>
    </row>
    <row r="758" spans="1:5" ht="15">
      <c r="A758" s="279"/>
      <c r="B758" s="225"/>
      <c r="C758" s="225"/>
      <c r="D758" s="225"/>
      <c r="E758" s="225"/>
    </row>
    <row r="759" spans="1:5" ht="15">
      <c r="A759" s="279"/>
      <c r="B759" s="225"/>
      <c r="C759" s="225"/>
      <c r="D759" s="225"/>
      <c r="E759" s="225"/>
    </row>
    <row r="760" spans="1:5" ht="15">
      <c r="A760" s="279"/>
      <c r="B760" s="225"/>
      <c r="C760" s="225"/>
      <c r="D760" s="225"/>
      <c r="E760" s="225"/>
    </row>
    <row r="761" spans="1:5" ht="15">
      <c r="A761" s="279"/>
      <c r="B761" s="225"/>
      <c r="C761" s="225"/>
      <c r="D761" s="225"/>
      <c r="E761" s="225"/>
    </row>
    <row r="762" spans="1:5" ht="15">
      <c r="A762" s="279"/>
      <c r="B762" s="225"/>
      <c r="C762" s="225"/>
      <c r="D762" s="225"/>
      <c r="E762" s="225"/>
    </row>
    <row r="763" spans="1:5" ht="15">
      <c r="A763" s="279"/>
      <c r="B763" s="225"/>
      <c r="C763" s="225"/>
      <c r="D763" s="225"/>
      <c r="E763" s="225"/>
    </row>
    <row r="764" spans="1:5" ht="15">
      <c r="A764" s="279"/>
      <c r="B764" s="225"/>
      <c r="C764" s="225"/>
      <c r="D764" s="225"/>
      <c r="E764" s="225"/>
    </row>
    <row r="765" spans="1:5" ht="15">
      <c r="A765" s="279"/>
      <c r="B765" s="225"/>
      <c r="C765" s="225"/>
      <c r="D765" s="225"/>
      <c r="E765" s="225"/>
    </row>
    <row r="766" spans="1:5" ht="15">
      <c r="A766" s="279"/>
      <c r="B766" s="225"/>
      <c r="C766" s="225"/>
      <c r="D766" s="225"/>
      <c r="E766" s="225"/>
    </row>
    <row r="767" spans="1:5" ht="15">
      <c r="A767" s="279"/>
      <c r="B767" s="225"/>
      <c r="C767" s="225"/>
      <c r="D767" s="225"/>
      <c r="E767" s="225"/>
    </row>
    <row r="768" spans="1:5" ht="15">
      <c r="A768" s="279"/>
      <c r="B768" s="225"/>
      <c r="C768" s="225"/>
      <c r="D768" s="225"/>
      <c r="E768" s="225"/>
    </row>
    <row r="769" spans="1:5" ht="15">
      <c r="A769" s="279"/>
      <c r="B769" s="225"/>
      <c r="C769" s="225"/>
      <c r="D769" s="225"/>
      <c r="E769" s="225"/>
    </row>
    <row r="770" spans="1:5" ht="15">
      <c r="A770" s="279"/>
      <c r="B770" s="225"/>
      <c r="C770" s="225"/>
      <c r="D770" s="225"/>
      <c r="E770" s="225"/>
    </row>
    <row r="771" spans="1:5" ht="15">
      <c r="A771" s="279"/>
      <c r="B771" s="225"/>
      <c r="C771" s="225"/>
      <c r="D771" s="225"/>
      <c r="E771" s="225"/>
    </row>
    <row r="772" spans="1:5" ht="15">
      <c r="A772" s="279"/>
      <c r="B772" s="225"/>
      <c r="C772" s="225"/>
      <c r="D772" s="225"/>
      <c r="E772" s="225"/>
    </row>
    <row r="773" spans="1:5" ht="15">
      <c r="A773" s="279"/>
      <c r="B773" s="225"/>
      <c r="C773" s="225"/>
      <c r="D773" s="225"/>
      <c r="E773" s="225"/>
    </row>
    <row r="774" spans="1:5" ht="15">
      <c r="A774" s="279"/>
      <c r="B774" s="225"/>
      <c r="C774" s="225"/>
      <c r="D774" s="225"/>
      <c r="E774" s="225"/>
    </row>
    <row r="775" spans="1:5" ht="15">
      <c r="A775" s="279"/>
      <c r="B775" s="225"/>
      <c r="C775" s="225"/>
      <c r="D775" s="225"/>
      <c r="E775" s="225"/>
    </row>
    <row r="776" spans="1:5" ht="15">
      <c r="A776" s="279"/>
      <c r="B776" s="225"/>
      <c r="C776" s="225"/>
      <c r="D776" s="225"/>
      <c r="E776" s="225"/>
    </row>
    <row r="777" spans="1:5" ht="15">
      <c r="A777" s="279"/>
      <c r="B777" s="225"/>
      <c r="C777" s="225"/>
      <c r="D777" s="225"/>
      <c r="E777" s="225"/>
    </row>
    <row r="778" spans="1:5" ht="15">
      <c r="A778" s="279"/>
      <c r="B778" s="225"/>
      <c r="C778" s="225"/>
      <c r="D778" s="225"/>
      <c r="E778" s="225"/>
    </row>
    <row r="779" spans="1:5" ht="15">
      <c r="A779" s="279"/>
      <c r="B779" s="225"/>
      <c r="C779" s="225"/>
      <c r="D779" s="225"/>
      <c r="E779" s="225"/>
    </row>
    <row r="780" spans="1:5" ht="15">
      <c r="A780" s="279"/>
      <c r="B780" s="225"/>
      <c r="C780" s="225"/>
      <c r="D780" s="225"/>
      <c r="E780" s="225"/>
    </row>
    <row r="781" spans="1:5" ht="15">
      <c r="A781" s="279"/>
      <c r="B781" s="225"/>
      <c r="C781" s="225"/>
      <c r="D781" s="225"/>
      <c r="E781" s="225"/>
    </row>
    <row r="782" spans="1:5" ht="15">
      <c r="A782" s="279"/>
      <c r="B782" s="225"/>
      <c r="C782" s="225"/>
      <c r="D782" s="225"/>
      <c r="E782" s="225"/>
    </row>
    <row r="783" spans="1:5" ht="15">
      <c r="A783" s="279"/>
      <c r="B783" s="225"/>
      <c r="C783" s="225"/>
      <c r="D783" s="225"/>
      <c r="E783" s="225"/>
    </row>
    <row r="784" spans="1:5" ht="15">
      <c r="A784" s="279"/>
      <c r="B784" s="225"/>
      <c r="C784" s="225"/>
      <c r="D784" s="225"/>
      <c r="E784" s="225"/>
    </row>
    <row r="785" spans="1:5" ht="15">
      <c r="A785" s="279"/>
      <c r="B785" s="225"/>
      <c r="C785" s="225"/>
      <c r="D785" s="225"/>
      <c r="E785" s="225"/>
    </row>
    <row r="786" spans="1:5" ht="15">
      <c r="A786" s="279"/>
      <c r="B786" s="225"/>
      <c r="C786" s="225"/>
      <c r="D786" s="225"/>
      <c r="E786" s="225"/>
    </row>
    <row r="787" spans="1:5" ht="15">
      <c r="A787" s="279"/>
      <c r="B787" s="225"/>
      <c r="C787" s="225"/>
      <c r="D787" s="225"/>
      <c r="E787" s="225"/>
    </row>
    <row r="788" spans="1:5" ht="15">
      <c r="A788" s="279"/>
      <c r="B788" s="225"/>
      <c r="C788" s="225"/>
      <c r="D788" s="225"/>
      <c r="E788" s="225"/>
    </row>
    <row r="789" spans="1:5" ht="15">
      <c r="A789" s="279"/>
      <c r="B789" s="225"/>
      <c r="C789" s="225"/>
      <c r="D789" s="225"/>
      <c r="E789" s="225"/>
    </row>
    <row r="790" spans="1:5" ht="15">
      <c r="A790" s="279"/>
      <c r="B790" s="225"/>
      <c r="C790" s="225"/>
      <c r="D790" s="225"/>
      <c r="E790" s="225"/>
    </row>
    <row r="791" spans="1:5" ht="15">
      <c r="A791" s="279"/>
      <c r="B791" s="225"/>
      <c r="C791" s="225"/>
      <c r="D791" s="225"/>
      <c r="E791" s="225"/>
    </row>
    <row r="792" spans="1:5" ht="15">
      <c r="A792" s="279"/>
      <c r="B792" s="225"/>
      <c r="C792" s="225"/>
      <c r="D792" s="225"/>
      <c r="E792" s="225"/>
    </row>
    <row r="793" spans="1:5" ht="15">
      <c r="A793" s="279"/>
      <c r="B793" s="225"/>
      <c r="C793" s="225"/>
      <c r="D793" s="225"/>
      <c r="E793" s="225"/>
    </row>
    <row r="794" spans="1:5" ht="15">
      <c r="A794" s="279"/>
      <c r="B794" s="225"/>
      <c r="C794" s="225"/>
      <c r="D794" s="225"/>
      <c r="E794" s="225"/>
    </row>
    <row r="795" spans="1:5" ht="15">
      <c r="A795" s="279"/>
      <c r="B795" s="225"/>
      <c r="C795" s="225"/>
      <c r="D795" s="225"/>
      <c r="E795" s="225"/>
    </row>
    <row r="796" spans="1:5" ht="15">
      <c r="A796" s="279"/>
      <c r="B796" s="225"/>
      <c r="C796" s="225"/>
      <c r="D796" s="225"/>
      <c r="E796" s="225"/>
    </row>
    <row r="797" spans="1:5" ht="15">
      <c r="A797" s="279"/>
      <c r="B797" s="225"/>
      <c r="C797" s="225"/>
      <c r="D797" s="225"/>
      <c r="E797" s="225"/>
    </row>
    <row r="798" spans="1:5" ht="15">
      <c r="A798" s="279"/>
      <c r="B798" s="225"/>
      <c r="C798" s="225"/>
      <c r="D798" s="225"/>
      <c r="E798" s="225"/>
    </row>
    <row r="799" spans="1:5" ht="15">
      <c r="A799" s="279"/>
      <c r="B799" s="225"/>
      <c r="C799" s="225"/>
      <c r="D799" s="225"/>
      <c r="E799" s="225"/>
    </row>
    <row r="800" spans="1:5" ht="15">
      <c r="A800" s="279"/>
      <c r="B800" s="225"/>
      <c r="C800" s="225"/>
      <c r="D800" s="225"/>
      <c r="E800" s="225"/>
    </row>
    <row r="801" spans="1:5" ht="15">
      <c r="A801" s="279"/>
      <c r="B801" s="225"/>
      <c r="C801" s="225"/>
      <c r="D801" s="225"/>
      <c r="E801" s="225"/>
    </row>
    <row r="802" spans="1:5" ht="15">
      <c r="A802" s="279"/>
      <c r="B802" s="225"/>
      <c r="C802" s="225"/>
      <c r="D802" s="225"/>
      <c r="E802" s="225"/>
    </row>
    <row r="803" spans="1:5" ht="15">
      <c r="A803" s="279"/>
      <c r="B803" s="225"/>
      <c r="C803" s="225"/>
      <c r="D803" s="225"/>
      <c r="E803" s="225"/>
    </row>
    <row r="804" spans="1:5" ht="15">
      <c r="A804" s="279"/>
      <c r="B804" s="225"/>
      <c r="C804" s="225"/>
      <c r="D804" s="225"/>
      <c r="E804" s="225"/>
    </row>
    <row r="805" spans="1:5" ht="15">
      <c r="A805" s="279"/>
      <c r="B805" s="225"/>
      <c r="C805" s="225"/>
      <c r="D805" s="225"/>
      <c r="E805" s="225"/>
    </row>
    <row r="806" spans="1:5" ht="15">
      <c r="A806" s="279"/>
      <c r="B806" s="225"/>
      <c r="C806" s="225"/>
      <c r="D806" s="225"/>
      <c r="E806" s="225"/>
    </row>
    <row r="807" spans="1:5" ht="15">
      <c r="A807" s="279"/>
      <c r="B807" s="225"/>
      <c r="C807" s="225"/>
      <c r="D807" s="225"/>
      <c r="E807" s="225"/>
    </row>
    <row r="808" spans="1:5" ht="15">
      <c r="A808" s="279"/>
      <c r="B808" s="225"/>
      <c r="C808" s="225"/>
      <c r="D808" s="225"/>
      <c r="E808" s="225"/>
    </row>
    <row r="809" spans="1:5" ht="15">
      <c r="A809" s="279"/>
      <c r="B809" s="225"/>
      <c r="C809" s="225"/>
      <c r="D809" s="225"/>
      <c r="E809" s="225"/>
    </row>
    <row r="810" spans="1:5" ht="15">
      <c r="A810" s="279"/>
      <c r="B810" s="225"/>
      <c r="C810" s="225"/>
      <c r="D810" s="225"/>
      <c r="E810" s="225"/>
    </row>
    <row r="811" spans="1:5" ht="15">
      <c r="A811" s="279"/>
      <c r="B811" s="225"/>
      <c r="C811" s="225"/>
      <c r="D811" s="225"/>
      <c r="E811" s="225"/>
    </row>
    <row r="812" spans="1:5" ht="15">
      <c r="A812" s="279"/>
      <c r="B812" s="225"/>
      <c r="C812" s="225"/>
      <c r="D812" s="225"/>
      <c r="E812" s="225"/>
    </row>
    <row r="813" spans="1:5" ht="15">
      <c r="A813" s="279"/>
      <c r="B813" s="225"/>
      <c r="C813" s="225"/>
      <c r="D813" s="225"/>
      <c r="E813" s="225"/>
    </row>
    <row r="814" spans="1:5" ht="15">
      <c r="A814" s="279"/>
      <c r="B814" s="225"/>
      <c r="C814" s="225"/>
      <c r="D814" s="225"/>
      <c r="E814" s="225"/>
    </row>
    <row r="815" spans="1:5" ht="15">
      <c r="A815" s="279"/>
      <c r="B815" s="225"/>
      <c r="C815" s="225"/>
      <c r="D815" s="225"/>
      <c r="E815" s="225"/>
    </row>
    <row r="816" spans="1:5" ht="15">
      <c r="A816" s="279"/>
      <c r="B816" s="225"/>
      <c r="C816" s="225"/>
      <c r="D816" s="225"/>
      <c r="E816" s="225"/>
    </row>
    <row r="817" spans="1:5" ht="15">
      <c r="A817" s="279"/>
      <c r="B817" s="225"/>
      <c r="C817" s="225"/>
      <c r="D817" s="225"/>
      <c r="E817" s="225"/>
    </row>
    <row r="818" spans="1:5" ht="15">
      <c r="A818" s="279"/>
      <c r="B818" s="225"/>
      <c r="C818" s="225"/>
      <c r="D818" s="225"/>
      <c r="E818" s="225"/>
    </row>
    <row r="819" spans="1:5" ht="15">
      <c r="A819" s="279"/>
      <c r="B819" s="225"/>
      <c r="C819" s="225"/>
      <c r="D819" s="225"/>
      <c r="E819" s="225"/>
    </row>
    <row r="820" spans="1:5" ht="15">
      <c r="A820" s="279"/>
      <c r="B820" s="225"/>
      <c r="C820" s="225"/>
      <c r="D820" s="225"/>
      <c r="E820" s="225"/>
    </row>
    <row r="821" spans="1:5" ht="15">
      <c r="A821" s="279"/>
      <c r="B821" s="225"/>
      <c r="C821" s="225"/>
      <c r="D821" s="225"/>
      <c r="E821" s="225"/>
    </row>
    <row r="822" spans="1:5" ht="15">
      <c r="A822" s="279"/>
      <c r="B822" s="225"/>
      <c r="C822" s="225"/>
      <c r="D822" s="225"/>
      <c r="E822" s="225"/>
    </row>
    <row r="823" spans="1:5" ht="15">
      <c r="A823" s="279"/>
      <c r="B823" s="225"/>
      <c r="C823" s="225"/>
      <c r="D823" s="225"/>
      <c r="E823" s="225"/>
    </row>
    <row r="824" spans="1:5" ht="15">
      <c r="A824" s="279"/>
      <c r="B824" s="225"/>
      <c r="C824" s="225"/>
      <c r="D824" s="225"/>
      <c r="E824" s="225"/>
    </row>
    <row r="825" spans="1:5" ht="15">
      <c r="A825" s="279"/>
      <c r="B825" s="225"/>
      <c r="C825" s="225"/>
      <c r="D825" s="225"/>
      <c r="E825" s="225"/>
    </row>
    <row r="826" spans="1:5" ht="15">
      <c r="A826" s="279"/>
      <c r="B826" s="225"/>
      <c r="C826" s="225"/>
      <c r="D826" s="225"/>
      <c r="E826" s="225"/>
    </row>
    <row r="827" spans="1:5" ht="15">
      <c r="A827" s="279"/>
      <c r="B827" s="225"/>
      <c r="C827" s="225"/>
      <c r="D827" s="225"/>
      <c r="E827" s="225"/>
    </row>
    <row r="828" spans="1:5" ht="15">
      <c r="A828" s="279"/>
      <c r="B828" s="225"/>
      <c r="C828" s="225"/>
      <c r="D828" s="225"/>
      <c r="E828" s="225"/>
    </row>
    <row r="829" spans="1:5" ht="15">
      <c r="A829" s="279"/>
      <c r="B829" s="225"/>
      <c r="C829" s="225"/>
      <c r="D829" s="225"/>
      <c r="E829" s="225"/>
    </row>
    <row r="830" spans="1:5" ht="15">
      <c r="A830" s="279"/>
      <c r="B830" s="225"/>
      <c r="C830" s="225"/>
      <c r="D830" s="225"/>
      <c r="E830" s="225"/>
    </row>
    <row r="831" spans="1:5" ht="15">
      <c r="A831" s="279"/>
      <c r="B831" s="225"/>
      <c r="C831" s="225"/>
      <c r="D831" s="225"/>
      <c r="E831" s="225"/>
    </row>
    <row r="832" spans="1:5" ht="15">
      <c r="A832" s="279"/>
      <c r="B832" s="225"/>
      <c r="C832" s="225"/>
      <c r="D832" s="225"/>
      <c r="E832" s="225"/>
    </row>
    <row r="833" spans="1:5" ht="15">
      <c r="A833" s="279"/>
      <c r="B833" s="225"/>
      <c r="C833" s="225"/>
      <c r="D833" s="225"/>
      <c r="E833" s="225"/>
    </row>
    <row r="834" spans="1:5" ht="15">
      <c r="A834" s="279"/>
      <c r="B834" s="225"/>
      <c r="C834" s="225"/>
      <c r="D834" s="225"/>
      <c r="E834" s="225"/>
    </row>
    <row r="835" spans="1:5" ht="15">
      <c r="A835" s="279"/>
      <c r="B835" s="225"/>
      <c r="C835" s="225"/>
      <c r="D835" s="225"/>
      <c r="E835" s="225"/>
    </row>
    <row r="836" spans="1:5" ht="15">
      <c r="A836" s="279"/>
      <c r="B836" s="225"/>
      <c r="C836" s="225"/>
      <c r="D836" s="225"/>
      <c r="E836" s="225"/>
    </row>
    <row r="837" spans="1:5" ht="15">
      <c r="A837" s="279"/>
      <c r="B837" s="225"/>
      <c r="C837" s="225"/>
      <c r="D837" s="225"/>
      <c r="E837" s="225"/>
    </row>
    <row r="838" spans="1:5" ht="15">
      <c r="A838" s="279"/>
      <c r="B838" s="225"/>
      <c r="C838" s="225"/>
      <c r="D838" s="225"/>
      <c r="E838" s="225"/>
    </row>
    <row r="839" spans="1:5" ht="15">
      <c r="A839" s="279"/>
      <c r="B839" s="225"/>
      <c r="C839" s="225"/>
      <c r="D839" s="225"/>
      <c r="E839" s="225"/>
    </row>
    <row r="840" spans="1:5" ht="15">
      <c r="A840" s="279"/>
      <c r="B840" s="225"/>
      <c r="C840" s="225"/>
      <c r="D840" s="225"/>
      <c r="E840" s="225"/>
    </row>
    <row r="841" spans="1:5" ht="15">
      <c r="A841" s="279"/>
      <c r="B841" s="225"/>
      <c r="C841" s="225"/>
      <c r="D841" s="225"/>
      <c r="E841" s="225"/>
    </row>
    <row r="842" spans="1:5" ht="15">
      <c r="A842" s="279"/>
      <c r="B842" s="225"/>
      <c r="C842" s="225"/>
      <c r="D842" s="225"/>
      <c r="E842" s="225"/>
    </row>
    <row r="843" spans="1:5" ht="15">
      <c r="A843" s="279"/>
      <c r="B843" s="225"/>
      <c r="C843" s="225"/>
      <c r="D843" s="225"/>
      <c r="E843" s="225"/>
    </row>
    <row r="844" spans="1:5" ht="15">
      <c r="A844" s="279"/>
      <c r="B844" s="225"/>
      <c r="C844" s="225"/>
      <c r="D844" s="225"/>
      <c r="E844" s="225"/>
    </row>
    <row r="845" spans="1:5" ht="15">
      <c r="A845" s="279"/>
      <c r="B845" s="225"/>
      <c r="C845" s="225"/>
      <c r="D845" s="225"/>
      <c r="E845" s="225"/>
    </row>
    <row r="846" spans="1:5" ht="15">
      <c r="A846" s="279"/>
      <c r="B846" s="225"/>
      <c r="C846" s="225"/>
      <c r="D846" s="225"/>
      <c r="E846" s="225"/>
    </row>
    <row r="847" spans="1:5" ht="15">
      <c r="A847" s="279"/>
      <c r="B847" s="225"/>
      <c r="C847" s="225"/>
      <c r="D847" s="225"/>
      <c r="E847" s="225"/>
    </row>
    <row r="848" spans="1:5" ht="15">
      <c r="A848" s="279"/>
      <c r="B848" s="225"/>
      <c r="C848" s="225"/>
      <c r="D848" s="225"/>
      <c r="E848" s="225"/>
    </row>
    <row r="849" spans="1:5" ht="15">
      <c r="A849" s="279"/>
      <c r="B849" s="225"/>
      <c r="C849" s="225"/>
      <c r="D849" s="225"/>
      <c r="E849" s="225"/>
    </row>
    <row r="850" spans="1:5" ht="15">
      <c r="A850" s="279"/>
      <c r="B850" s="225"/>
      <c r="C850" s="225"/>
      <c r="D850" s="225"/>
      <c r="E850" s="225"/>
    </row>
    <row r="851" spans="1:5" ht="15">
      <c r="A851" s="279"/>
      <c r="B851" s="225"/>
      <c r="C851" s="225"/>
      <c r="D851" s="225"/>
      <c r="E851" s="225"/>
    </row>
    <row r="852" spans="1:5" ht="15">
      <c r="A852" s="279"/>
      <c r="B852" s="225"/>
      <c r="C852" s="225"/>
      <c r="D852" s="225"/>
      <c r="E852" s="225"/>
    </row>
    <row r="853" spans="1:5" ht="15">
      <c r="A853" s="279"/>
      <c r="B853" s="225"/>
      <c r="C853" s="225"/>
      <c r="D853" s="225"/>
      <c r="E853" s="225"/>
    </row>
    <row r="854" spans="1:5" ht="15">
      <c r="A854" s="279"/>
      <c r="B854" s="225"/>
      <c r="C854" s="225"/>
      <c r="D854" s="225"/>
      <c r="E854" s="225"/>
    </row>
    <row r="855" spans="1:5" ht="15">
      <c r="A855" s="279"/>
      <c r="B855" s="225"/>
      <c r="C855" s="225"/>
      <c r="D855" s="225"/>
      <c r="E855" s="225"/>
    </row>
    <row r="856" spans="1:5" ht="15">
      <c r="A856" s="279"/>
      <c r="B856" s="225"/>
      <c r="C856" s="225"/>
      <c r="D856" s="225"/>
      <c r="E856" s="225"/>
    </row>
    <row r="857" spans="1:5" ht="15">
      <c r="A857" s="279"/>
      <c r="B857" s="225"/>
      <c r="C857" s="225"/>
      <c r="D857" s="225"/>
      <c r="E857" s="225"/>
    </row>
    <row r="858" spans="1:5" ht="15">
      <c r="A858" s="279"/>
      <c r="B858" s="225"/>
      <c r="C858" s="225"/>
      <c r="D858" s="225"/>
      <c r="E858" s="225"/>
    </row>
    <row r="859" spans="1:5" ht="15">
      <c r="A859" s="279"/>
      <c r="B859" s="225"/>
      <c r="C859" s="225"/>
      <c r="D859" s="225"/>
      <c r="E859" s="225"/>
    </row>
    <row r="860" spans="1:5" ht="15">
      <c r="A860" s="279"/>
      <c r="B860" s="225"/>
      <c r="C860" s="225"/>
      <c r="D860" s="225"/>
      <c r="E860" s="225"/>
    </row>
    <row r="861" spans="1:5" ht="15">
      <c r="A861" s="279"/>
      <c r="B861" s="225"/>
      <c r="C861" s="225"/>
      <c r="D861" s="225"/>
      <c r="E861" s="225"/>
    </row>
    <row r="862" spans="1:5" ht="15">
      <c r="A862" s="279"/>
      <c r="B862" s="225"/>
      <c r="C862" s="225"/>
      <c r="D862" s="225"/>
      <c r="E862" s="225"/>
    </row>
    <row r="863" spans="1:5" ht="15">
      <c r="A863" s="279"/>
      <c r="B863" s="225"/>
      <c r="C863" s="225"/>
      <c r="D863" s="225"/>
      <c r="E863" s="225"/>
    </row>
    <row r="864" spans="1:5" ht="15">
      <c r="A864" s="279"/>
      <c r="B864" s="225"/>
      <c r="C864" s="225"/>
      <c r="D864" s="225"/>
      <c r="E864" s="225"/>
    </row>
    <row r="865" spans="1:5" ht="15">
      <c r="A865" s="279"/>
      <c r="B865" s="225"/>
      <c r="C865" s="225"/>
      <c r="D865" s="225"/>
      <c r="E865" s="225"/>
    </row>
    <row r="866" spans="1:5" ht="15">
      <c r="A866" s="279"/>
      <c r="B866" s="225"/>
      <c r="C866" s="225"/>
      <c r="D866" s="225"/>
      <c r="E866" s="225"/>
    </row>
    <row r="867" spans="1:5" ht="15">
      <c r="A867" s="279"/>
      <c r="B867" s="225"/>
      <c r="C867" s="225"/>
      <c r="D867" s="225"/>
      <c r="E867" s="225"/>
    </row>
    <row r="868" spans="1:5" ht="15">
      <c r="A868" s="279"/>
      <c r="B868" s="225"/>
      <c r="C868" s="225"/>
      <c r="D868" s="225"/>
      <c r="E868" s="225"/>
    </row>
    <row r="869" spans="1:5" ht="15">
      <c r="A869" s="279"/>
      <c r="B869" s="225"/>
      <c r="C869" s="225"/>
      <c r="D869" s="225"/>
      <c r="E869" s="225"/>
    </row>
    <row r="870" spans="1:5" ht="15">
      <c r="A870" s="279"/>
      <c r="B870" s="225"/>
      <c r="C870" s="225"/>
      <c r="D870" s="225"/>
      <c r="E870" s="225"/>
    </row>
    <row r="871" spans="1:5" ht="15">
      <c r="A871" s="279"/>
      <c r="B871" s="225"/>
      <c r="C871" s="225"/>
      <c r="D871" s="225"/>
      <c r="E871" s="225"/>
    </row>
    <row r="872" spans="1:5" ht="15">
      <c r="A872" s="279"/>
      <c r="B872" s="225"/>
      <c r="C872" s="225"/>
      <c r="D872" s="225"/>
      <c r="E872" s="225"/>
    </row>
    <row r="873" spans="1:5" ht="15">
      <c r="A873" s="279"/>
      <c r="B873" s="225"/>
      <c r="C873" s="225"/>
      <c r="D873" s="225"/>
      <c r="E873" s="225"/>
    </row>
    <row r="874" spans="1:5" ht="15">
      <c r="A874" s="279"/>
      <c r="B874" s="225"/>
      <c r="C874" s="225"/>
      <c r="D874" s="225"/>
      <c r="E874" s="225"/>
    </row>
    <row r="875" spans="1:5" ht="15">
      <c r="A875" s="279"/>
      <c r="B875" s="225"/>
      <c r="C875" s="225"/>
      <c r="D875" s="225"/>
      <c r="E875" s="225"/>
    </row>
    <row r="876" spans="1:5" ht="15">
      <c r="A876" s="279"/>
      <c r="B876" s="225"/>
      <c r="C876" s="225"/>
      <c r="D876" s="225"/>
      <c r="E876" s="225"/>
    </row>
    <row r="877" spans="1:5" ht="15">
      <c r="A877" s="279"/>
      <c r="B877" s="225"/>
      <c r="C877" s="225"/>
      <c r="D877" s="225"/>
      <c r="E877" s="225"/>
    </row>
    <row r="878" spans="1:5" ht="15">
      <c r="A878" s="279"/>
      <c r="B878" s="225"/>
      <c r="C878" s="225"/>
      <c r="D878" s="225"/>
      <c r="E878" s="225"/>
    </row>
    <row r="879" spans="1:5" ht="15">
      <c r="A879" s="279"/>
      <c r="B879" s="225"/>
      <c r="C879" s="225"/>
      <c r="D879" s="225"/>
      <c r="E879" s="225"/>
    </row>
    <row r="880" spans="1:5" ht="15">
      <c r="A880" s="279"/>
      <c r="B880" s="225"/>
      <c r="C880" s="225"/>
      <c r="D880" s="225"/>
      <c r="E880" s="225"/>
    </row>
    <row r="881" spans="1:5" ht="15">
      <c r="A881" s="279"/>
      <c r="B881" s="225"/>
      <c r="C881" s="225"/>
      <c r="D881" s="225"/>
      <c r="E881" s="225"/>
    </row>
    <row r="882" spans="1:5" ht="15">
      <c r="A882" s="279"/>
      <c r="B882" s="225"/>
      <c r="C882" s="225"/>
      <c r="D882" s="225"/>
      <c r="E882" s="225"/>
    </row>
    <row r="883" spans="1:5" ht="15">
      <c r="A883" s="279"/>
      <c r="B883" s="225"/>
      <c r="C883" s="225"/>
      <c r="D883" s="225"/>
      <c r="E883" s="225"/>
    </row>
    <row r="884" spans="1:5" ht="15">
      <c r="A884" s="279"/>
      <c r="B884" s="225"/>
      <c r="C884" s="225"/>
      <c r="D884" s="225"/>
      <c r="E884" s="225"/>
    </row>
    <row r="885" spans="1:5" ht="15">
      <c r="A885" s="279"/>
      <c r="B885" s="225"/>
      <c r="C885" s="225"/>
      <c r="D885" s="225"/>
      <c r="E885" s="225"/>
    </row>
    <row r="886" spans="1:5" ht="15">
      <c r="A886" s="279"/>
      <c r="B886" s="225"/>
      <c r="C886" s="225"/>
      <c r="D886" s="225"/>
      <c r="E886" s="225"/>
    </row>
    <row r="887" spans="1:5" ht="15">
      <c r="A887" s="279"/>
      <c r="B887" s="225"/>
      <c r="C887" s="225"/>
      <c r="D887" s="225"/>
      <c r="E887" s="225"/>
    </row>
    <row r="888" spans="1:5" ht="15">
      <c r="A888" s="279"/>
      <c r="B888" s="225"/>
      <c r="C888" s="225"/>
      <c r="D888" s="225"/>
      <c r="E888" s="225"/>
    </row>
    <row r="889" spans="1:5" ht="15">
      <c r="A889" s="279"/>
      <c r="B889" s="225"/>
      <c r="C889" s="225"/>
      <c r="D889" s="225"/>
      <c r="E889" s="225"/>
    </row>
    <row r="890" spans="1:5" ht="15">
      <c r="A890" s="279"/>
      <c r="B890" s="225"/>
      <c r="C890" s="225"/>
      <c r="D890" s="225"/>
      <c r="E890" s="225"/>
    </row>
    <row r="891" spans="1:5" ht="15">
      <c r="A891" s="279"/>
      <c r="B891" s="225"/>
      <c r="C891" s="225"/>
      <c r="D891" s="225"/>
      <c r="E891" s="225"/>
    </row>
    <row r="892" spans="1:5" ht="15">
      <c r="A892" s="279"/>
      <c r="B892" s="225"/>
      <c r="C892" s="225"/>
      <c r="D892" s="225"/>
      <c r="E892" s="225"/>
    </row>
    <row r="893" spans="1:5" ht="15">
      <c r="A893" s="279"/>
      <c r="B893" s="225"/>
      <c r="C893" s="225"/>
      <c r="D893" s="225"/>
      <c r="E893" s="225"/>
    </row>
    <row r="894" spans="1:5" ht="15">
      <c r="A894" s="279"/>
      <c r="B894" s="225"/>
      <c r="C894" s="225"/>
      <c r="D894" s="225"/>
      <c r="E894" s="225"/>
    </row>
    <row r="895" spans="1:5" ht="15">
      <c r="A895" s="279"/>
      <c r="B895" s="225"/>
      <c r="C895" s="225"/>
      <c r="D895" s="225"/>
      <c r="E895" s="225"/>
    </row>
    <row r="896" spans="1:5" ht="15">
      <c r="A896" s="279"/>
      <c r="B896" s="225"/>
      <c r="C896" s="225"/>
      <c r="D896" s="225"/>
      <c r="E896" s="225"/>
    </row>
    <row r="897" spans="1:5" ht="15">
      <c r="A897" s="279"/>
      <c r="B897" s="225"/>
      <c r="C897" s="225"/>
      <c r="D897" s="225"/>
      <c r="E897" s="225"/>
    </row>
    <row r="898" spans="1:5" ht="15">
      <c r="A898" s="279"/>
      <c r="B898" s="225"/>
      <c r="C898" s="225"/>
      <c r="D898" s="225"/>
      <c r="E898" s="225"/>
    </row>
    <row r="899" spans="1:5" ht="15">
      <c r="A899" s="279"/>
      <c r="B899" s="225"/>
      <c r="C899" s="225"/>
      <c r="D899" s="225"/>
      <c r="E899" s="225"/>
    </row>
    <row r="900" spans="1:5" ht="15">
      <c r="A900" s="279"/>
      <c r="B900" s="225"/>
      <c r="C900" s="225"/>
      <c r="D900" s="225"/>
      <c r="E900" s="225"/>
    </row>
    <row r="901" spans="1:5" ht="15">
      <c r="A901" s="279"/>
      <c r="B901" s="225"/>
      <c r="C901" s="225"/>
      <c r="D901" s="225"/>
      <c r="E901" s="225"/>
    </row>
    <row r="902" spans="1:5" ht="15">
      <c r="A902" s="279"/>
      <c r="B902" s="225"/>
      <c r="C902" s="225"/>
      <c r="D902" s="225"/>
      <c r="E902" s="225"/>
    </row>
    <row r="903" spans="1:5" ht="15">
      <c r="A903" s="279"/>
      <c r="B903" s="225"/>
      <c r="C903" s="225"/>
      <c r="D903" s="225"/>
      <c r="E903" s="225"/>
    </row>
    <row r="904" spans="1:5" ht="15">
      <c r="A904" s="279"/>
      <c r="B904" s="225"/>
      <c r="C904" s="225"/>
      <c r="D904" s="225"/>
      <c r="E904" s="225"/>
    </row>
    <row r="905" spans="1:5" ht="15">
      <c r="A905" s="279"/>
      <c r="B905" s="225"/>
      <c r="C905" s="225"/>
      <c r="D905" s="225"/>
      <c r="E905" s="225"/>
    </row>
    <row r="906" spans="1:5" ht="15">
      <c r="A906" s="279"/>
      <c r="B906" s="225"/>
      <c r="C906" s="225"/>
      <c r="D906" s="225"/>
      <c r="E906" s="225"/>
    </row>
    <row r="907" spans="1:5" ht="15">
      <c r="A907" s="279"/>
      <c r="B907" s="225"/>
      <c r="C907" s="225"/>
      <c r="D907" s="225"/>
      <c r="E907" s="225"/>
    </row>
    <row r="908" spans="1:5" ht="15">
      <c r="A908" s="279"/>
      <c r="B908" s="225"/>
      <c r="C908" s="225"/>
      <c r="D908" s="225"/>
      <c r="E908" s="225"/>
    </row>
    <row r="909" spans="1:5" ht="15">
      <c r="A909" s="279"/>
      <c r="B909" s="225"/>
      <c r="C909" s="225"/>
      <c r="D909" s="225"/>
      <c r="E909" s="225"/>
    </row>
    <row r="910" spans="1:5" ht="15">
      <c r="A910" s="279"/>
      <c r="B910" s="225"/>
      <c r="C910" s="225"/>
      <c r="D910" s="225"/>
      <c r="E910" s="225"/>
    </row>
    <row r="911" spans="1:5" ht="15">
      <c r="A911" s="279"/>
      <c r="B911" s="225"/>
      <c r="C911" s="225"/>
      <c r="D911" s="225"/>
      <c r="E911" s="225"/>
    </row>
    <row r="912" spans="1:5" ht="15">
      <c r="A912" s="279"/>
      <c r="B912" s="225"/>
      <c r="C912" s="225"/>
      <c r="D912" s="225"/>
      <c r="E912" s="225"/>
    </row>
    <row r="913" spans="1:5" ht="15">
      <c r="A913" s="279"/>
      <c r="B913" s="225"/>
      <c r="C913" s="225"/>
      <c r="D913" s="225"/>
      <c r="E913" s="225"/>
    </row>
    <row r="914" spans="1:5" ht="15">
      <c r="A914" s="279"/>
      <c r="B914" s="225"/>
      <c r="C914" s="225"/>
      <c r="D914" s="225"/>
      <c r="E914" s="225"/>
    </row>
    <row r="915" spans="1:5" ht="15">
      <c r="A915" s="279"/>
      <c r="B915" s="225"/>
      <c r="C915" s="225"/>
      <c r="D915" s="225"/>
      <c r="E915" s="225"/>
    </row>
    <row r="916" spans="1:5" ht="15">
      <c r="A916" s="279"/>
      <c r="B916" s="225"/>
      <c r="C916" s="225"/>
      <c r="D916" s="225"/>
      <c r="E916" s="225"/>
    </row>
    <row r="917" spans="1:5" ht="15">
      <c r="A917" s="279"/>
      <c r="B917" s="225"/>
      <c r="C917" s="225"/>
      <c r="D917" s="225"/>
      <c r="E917" s="225"/>
    </row>
    <row r="918" spans="1:5" ht="15">
      <c r="A918" s="279"/>
      <c r="B918" s="225"/>
      <c r="C918" s="225"/>
      <c r="D918" s="225"/>
      <c r="E918" s="225"/>
    </row>
    <row r="919" spans="1:5" ht="15">
      <c r="A919" s="279"/>
      <c r="B919" s="225"/>
      <c r="C919" s="225"/>
      <c r="D919" s="225"/>
      <c r="E919" s="225"/>
    </row>
    <row r="920" spans="1:5" ht="15">
      <c r="A920" s="279"/>
      <c r="B920" s="225"/>
      <c r="C920" s="225"/>
      <c r="D920" s="225"/>
      <c r="E920" s="225"/>
    </row>
    <row r="921" spans="1:5" ht="15">
      <c r="A921" s="279"/>
      <c r="B921" s="225"/>
      <c r="C921" s="225"/>
      <c r="D921" s="225"/>
      <c r="E921" s="225"/>
    </row>
    <row r="922" spans="1:5" ht="15">
      <c r="A922" s="279"/>
      <c r="B922" s="225"/>
      <c r="C922" s="225"/>
      <c r="D922" s="225"/>
      <c r="E922" s="225"/>
    </row>
    <row r="923" spans="1:5" ht="15">
      <c r="A923" s="279"/>
      <c r="B923" s="225"/>
      <c r="C923" s="225"/>
      <c r="D923" s="225"/>
      <c r="E923" s="225"/>
    </row>
    <row r="924" spans="1:5" ht="15">
      <c r="A924" s="279"/>
      <c r="B924" s="225"/>
      <c r="C924" s="225"/>
      <c r="D924" s="225"/>
      <c r="E924" s="225"/>
    </row>
    <row r="925" spans="1:5" ht="15">
      <c r="A925" s="279"/>
      <c r="B925" s="225"/>
      <c r="C925" s="225"/>
      <c r="D925" s="225"/>
      <c r="E925" s="225"/>
    </row>
    <row r="926" spans="1:5" ht="15">
      <c r="A926" s="279"/>
      <c r="B926" s="225"/>
      <c r="C926" s="225"/>
      <c r="D926" s="225"/>
      <c r="E926" s="225"/>
    </row>
    <row r="927" spans="1:5" ht="15">
      <c r="A927" s="279"/>
      <c r="B927" s="225"/>
      <c r="C927" s="225"/>
      <c r="D927" s="225"/>
      <c r="E927" s="225"/>
    </row>
    <row r="928" spans="1:5" ht="15">
      <c r="A928" s="279"/>
      <c r="B928" s="225"/>
      <c r="C928" s="225"/>
      <c r="D928" s="225"/>
      <c r="E928" s="225"/>
    </row>
    <row r="929" spans="1:5" ht="15">
      <c r="A929" s="279"/>
      <c r="B929" s="225"/>
      <c r="C929" s="225"/>
      <c r="D929" s="225"/>
      <c r="E929" s="225"/>
    </row>
    <row r="930" spans="1:5" ht="15">
      <c r="A930" s="279"/>
      <c r="B930" s="225"/>
      <c r="C930" s="225"/>
      <c r="D930" s="225"/>
      <c r="E930" s="225"/>
    </row>
    <row r="931" spans="1:5" ht="15">
      <c r="A931" s="279"/>
      <c r="B931" s="225"/>
      <c r="C931" s="225"/>
      <c r="D931" s="225"/>
      <c r="E931" s="225"/>
    </row>
    <row r="932" spans="1:5" ht="15">
      <c r="A932" s="279"/>
      <c r="B932" s="225"/>
      <c r="C932" s="225"/>
      <c r="D932" s="225"/>
      <c r="E932" s="225"/>
    </row>
    <row r="933" spans="1:5" ht="15">
      <c r="A933" s="279"/>
      <c r="B933" s="225"/>
      <c r="C933" s="225"/>
      <c r="D933" s="225"/>
      <c r="E933" s="225"/>
    </row>
    <row r="934" spans="1:5" ht="15">
      <c r="A934" s="279"/>
      <c r="B934" s="225"/>
      <c r="C934" s="225"/>
      <c r="D934" s="225"/>
      <c r="E934" s="225"/>
    </row>
    <row r="935" spans="1:5" ht="15">
      <c r="A935" s="279"/>
      <c r="B935" s="225"/>
      <c r="C935" s="225"/>
      <c r="D935" s="225"/>
      <c r="E935" s="225"/>
    </row>
    <row r="936" spans="1:5" ht="15">
      <c r="A936" s="279"/>
      <c r="B936" s="225"/>
      <c r="C936" s="225"/>
      <c r="D936" s="225"/>
      <c r="E936" s="225"/>
    </row>
    <row r="937" spans="1:5" ht="15">
      <c r="A937" s="279"/>
      <c r="B937" s="225"/>
      <c r="C937" s="225"/>
      <c r="D937" s="225"/>
      <c r="E937" s="225"/>
    </row>
    <row r="938" spans="1:5" ht="15">
      <c r="A938" s="279"/>
      <c r="B938" s="225"/>
      <c r="C938" s="225"/>
      <c r="D938" s="225"/>
      <c r="E938" s="225"/>
    </row>
    <row r="939" spans="1:5" ht="15">
      <c r="A939" s="279"/>
      <c r="B939" s="225"/>
      <c r="C939" s="225"/>
      <c r="D939" s="225"/>
      <c r="E939" s="225"/>
    </row>
    <row r="940" spans="1:5" ht="15">
      <c r="A940" s="279"/>
      <c r="B940" s="225"/>
      <c r="C940" s="225"/>
      <c r="D940" s="225"/>
      <c r="E940" s="225"/>
    </row>
    <row r="941" spans="1:5" ht="15">
      <c r="A941" s="279"/>
      <c r="B941" s="225"/>
      <c r="C941" s="225"/>
      <c r="D941" s="225"/>
      <c r="E941" s="225"/>
    </row>
    <row r="942" spans="1:5" ht="15">
      <c r="A942" s="279"/>
      <c r="B942" s="225"/>
      <c r="C942" s="225"/>
      <c r="D942" s="225"/>
      <c r="E942" s="225"/>
    </row>
    <row r="943" spans="1:5" ht="15">
      <c r="A943" s="279"/>
      <c r="B943" s="225"/>
      <c r="C943" s="225"/>
      <c r="D943" s="225"/>
      <c r="E943" s="225"/>
    </row>
    <row r="944" spans="1:5" ht="15">
      <c r="A944" s="279"/>
      <c r="B944" s="225"/>
      <c r="C944" s="225"/>
      <c r="D944" s="225"/>
      <c r="E944" s="225"/>
    </row>
    <row r="945" spans="1:5" ht="15">
      <c r="A945" s="279"/>
      <c r="B945" s="225"/>
      <c r="C945" s="225"/>
      <c r="D945" s="225"/>
      <c r="E945" s="225"/>
    </row>
    <row r="946" spans="1:5" ht="15">
      <c r="A946" s="279"/>
      <c r="B946" s="225"/>
      <c r="C946" s="225"/>
      <c r="D946" s="225"/>
      <c r="E946" s="225"/>
    </row>
    <row r="947" spans="1:5" ht="15">
      <c r="A947" s="279"/>
      <c r="B947" s="225"/>
      <c r="C947" s="225"/>
      <c r="D947" s="225"/>
      <c r="E947" s="225"/>
    </row>
    <row r="948" spans="1:5" ht="15">
      <c r="A948" s="279"/>
      <c r="B948" s="225"/>
      <c r="C948" s="225"/>
      <c r="D948" s="225"/>
      <c r="E948" s="225"/>
    </row>
    <row r="949" spans="1:5" ht="15">
      <c r="A949" s="279"/>
      <c r="B949" s="225"/>
      <c r="C949" s="225"/>
      <c r="D949" s="225"/>
      <c r="E949" s="225"/>
    </row>
    <row r="950" spans="1:5" ht="15">
      <c r="A950" s="279"/>
      <c r="B950" s="225"/>
      <c r="C950" s="225"/>
      <c r="D950" s="225"/>
      <c r="E950" s="225"/>
    </row>
    <row r="951" spans="1:5" ht="15">
      <c r="A951" s="279"/>
      <c r="B951" s="225"/>
      <c r="C951" s="225"/>
      <c r="D951" s="225"/>
      <c r="E951" s="225"/>
    </row>
    <row r="952" spans="1:5" ht="15">
      <c r="A952" s="279"/>
      <c r="B952" s="225"/>
      <c r="C952" s="225"/>
      <c r="D952" s="225"/>
      <c r="E952" s="225"/>
    </row>
    <row r="953" spans="1:5" ht="15">
      <c r="A953" s="279"/>
      <c r="B953" s="225"/>
      <c r="C953" s="225"/>
      <c r="D953" s="225"/>
      <c r="E953" s="225"/>
    </row>
    <row r="954" spans="1:5" ht="15">
      <c r="A954" s="279"/>
      <c r="B954" s="225"/>
      <c r="C954" s="225"/>
      <c r="D954" s="225"/>
      <c r="E954" s="225"/>
    </row>
    <row r="955" spans="1:5" ht="15">
      <c r="A955" s="279"/>
      <c r="B955" s="225"/>
      <c r="C955" s="225"/>
      <c r="D955" s="225"/>
      <c r="E955" s="225"/>
    </row>
    <row r="956" spans="1:5" ht="15">
      <c r="A956" s="279"/>
      <c r="B956" s="225"/>
      <c r="C956" s="225"/>
      <c r="D956" s="225"/>
      <c r="E956" s="225"/>
    </row>
    <row r="957" spans="1:5" ht="15">
      <c r="A957" s="279"/>
      <c r="B957" s="225"/>
      <c r="C957" s="225"/>
      <c r="D957" s="225"/>
      <c r="E957" s="225"/>
    </row>
    <row r="958" spans="1:5" ht="15">
      <c r="A958" s="279"/>
      <c r="B958" s="225"/>
      <c r="C958" s="225"/>
      <c r="D958" s="225"/>
      <c r="E958" s="225"/>
    </row>
    <row r="959" spans="1:5" ht="15">
      <c r="A959" s="279"/>
      <c r="B959" s="225"/>
      <c r="C959" s="225"/>
      <c r="D959" s="225"/>
      <c r="E959" s="225"/>
    </row>
    <row r="960" spans="1:5" ht="15">
      <c r="A960" s="279"/>
      <c r="B960" s="225"/>
      <c r="C960" s="225"/>
      <c r="D960" s="225"/>
      <c r="E960" s="225"/>
    </row>
    <row r="961" spans="1:5" ht="15">
      <c r="A961" s="279"/>
      <c r="B961" s="225"/>
      <c r="C961" s="225"/>
      <c r="D961" s="225"/>
      <c r="E961" s="225"/>
    </row>
    <row r="962" spans="1:5" ht="15">
      <c r="A962" s="279"/>
      <c r="B962" s="225"/>
      <c r="C962" s="225"/>
      <c r="D962" s="225"/>
      <c r="E962" s="225"/>
    </row>
    <row r="963" spans="1:5" ht="15">
      <c r="A963" s="279"/>
      <c r="B963" s="225"/>
      <c r="C963" s="225"/>
      <c r="D963" s="225"/>
      <c r="E963" s="225"/>
    </row>
    <row r="964" spans="1:5" ht="15">
      <c r="A964" s="279"/>
      <c r="B964" s="225"/>
      <c r="C964" s="225"/>
      <c r="D964" s="225"/>
      <c r="E964" s="225"/>
    </row>
    <row r="965" spans="1:5" ht="15">
      <c r="A965" s="279"/>
      <c r="B965" s="225"/>
      <c r="C965" s="225"/>
      <c r="D965" s="225"/>
      <c r="E965" s="225"/>
    </row>
    <row r="966" spans="1:5" ht="15">
      <c r="A966" s="279"/>
      <c r="B966" s="225"/>
      <c r="C966" s="225"/>
      <c r="D966" s="225"/>
      <c r="E966" s="225"/>
    </row>
    <row r="967" spans="1:5" ht="15">
      <c r="A967" s="279"/>
      <c r="B967" s="225"/>
      <c r="C967" s="225"/>
      <c r="D967" s="225"/>
      <c r="E967" s="225"/>
    </row>
    <row r="968" spans="1:5" ht="15">
      <c r="A968" s="279"/>
      <c r="B968" s="225"/>
      <c r="C968" s="225"/>
      <c r="D968" s="225"/>
      <c r="E968" s="225"/>
    </row>
    <row r="969" spans="1:5" ht="15">
      <c r="A969" s="279"/>
      <c r="B969" s="225"/>
      <c r="C969" s="225"/>
      <c r="D969" s="225"/>
      <c r="E969" s="225"/>
    </row>
    <row r="970" spans="1:5" ht="15">
      <c r="A970" s="279"/>
      <c r="B970" s="225"/>
      <c r="C970" s="225"/>
      <c r="D970" s="225"/>
      <c r="E970" s="225"/>
    </row>
    <row r="971" spans="1:5" ht="15">
      <c r="A971" s="279"/>
      <c r="B971" s="225"/>
      <c r="C971" s="225"/>
      <c r="D971" s="225"/>
      <c r="E971" s="225"/>
    </row>
    <row r="972" spans="1:5" ht="15">
      <c r="A972" s="279"/>
      <c r="B972" s="225"/>
      <c r="C972" s="225"/>
      <c r="D972" s="225"/>
      <c r="E972" s="225"/>
    </row>
    <row r="973" spans="1:5" ht="15">
      <c r="A973" s="279"/>
      <c r="B973" s="225"/>
      <c r="C973" s="225"/>
      <c r="D973" s="225"/>
      <c r="E973" s="225"/>
    </row>
    <row r="974" spans="1:5" ht="15">
      <c r="A974" s="279"/>
      <c r="B974" s="225"/>
      <c r="C974" s="225"/>
      <c r="D974" s="225"/>
      <c r="E974" s="225"/>
    </row>
    <row r="975" spans="1:5" ht="15">
      <c r="A975" s="279"/>
      <c r="B975" s="225"/>
      <c r="C975" s="225"/>
      <c r="D975" s="225"/>
      <c r="E975" s="225"/>
    </row>
    <row r="976" spans="1:5" ht="15">
      <c r="A976" s="279"/>
      <c r="B976" s="225"/>
      <c r="C976" s="225"/>
      <c r="D976" s="225"/>
      <c r="E976" s="225"/>
    </row>
    <row r="977" spans="1:5" ht="15">
      <c r="A977" s="279"/>
      <c r="B977" s="225"/>
      <c r="C977" s="225"/>
      <c r="D977" s="225"/>
      <c r="E977" s="225"/>
    </row>
    <row r="978" spans="1:5" ht="15">
      <c r="A978" s="279"/>
      <c r="B978" s="225"/>
      <c r="C978" s="225"/>
      <c r="D978" s="225"/>
      <c r="E978" s="225"/>
    </row>
    <row r="979" spans="1:5" ht="15">
      <c r="A979" s="279"/>
      <c r="B979" s="225"/>
      <c r="C979" s="225"/>
      <c r="D979" s="225"/>
      <c r="E979" s="225"/>
    </row>
    <row r="980" spans="1:5" ht="15">
      <c r="A980" s="279"/>
      <c r="B980" s="225"/>
      <c r="C980" s="225"/>
      <c r="D980" s="225"/>
      <c r="E980" s="225"/>
    </row>
    <row r="981" spans="1:5" ht="15">
      <c r="A981" s="279"/>
      <c r="B981" s="225"/>
      <c r="C981" s="225"/>
      <c r="D981" s="225"/>
      <c r="E981" s="225"/>
    </row>
    <row r="982" spans="1:5" ht="15">
      <c r="A982" s="279"/>
      <c r="B982" s="225"/>
      <c r="C982" s="225"/>
      <c r="D982" s="225"/>
      <c r="E982" s="225"/>
    </row>
    <row r="983" spans="1:5" ht="15">
      <c r="A983" s="279"/>
      <c r="B983" s="225"/>
      <c r="C983" s="225"/>
      <c r="D983" s="225"/>
      <c r="E983" s="225"/>
    </row>
    <row r="984" spans="1:5" ht="15">
      <c r="A984" s="279"/>
      <c r="B984" s="225"/>
      <c r="C984" s="225"/>
      <c r="D984" s="225"/>
      <c r="E984" s="225"/>
    </row>
    <row r="985" spans="1:5" ht="15">
      <c r="A985" s="279"/>
      <c r="B985" s="225"/>
      <c r="C985" s="225"/>
      <c r="D985" s="225"/>
      <c r="E985" s="225"/>
    </row>
    <row r="986" spans="1:5" ht="15">
      <c r="A986" s="279"/>
      <c r="B986" s="225"/>
      <c r="C986" s="225"/>
      <c r="D986" s="225"/>
      <c r="E986" s="225"/>
    </row>
    <row r="987" spans="1:5" ht="15">
      <c r="A987" s="279"/>
      <c r="B987" s="225"/>
      <c r="C987" s="225"/>
      <c r="D987" s="225"/>
      <c r="E987" s="225"/>
    </row>
    <row r="988" spans="1:5" ht="15">
      <c r="A988" s="279"/>
      <c r="B988" s="225"/>
      <c r="C988" s="225"/>
      <c r="D988" s="225"/>
      <c r="E988" s="225"/>
    </row>
    <row r="989" spans="1:5" ht="15">
      <c r="A989" s="279"/>
      <c r="B989" s="225"/>
      <c r="C989" s="225"/>
      <c r="D989" s="225"/>
      <c r="E989" s="225"/>
    </row>
    <row r="990" spans="1:5" ht="15">
      <c r="A990" s="279"/>
      <c r="B990" s="225"/>
      <c r="C990" s="225"/>
      <c r="D990" s="225"/>
      <c r="E990" s="225"/>
    </row>
    <row r="991" spans="1:5" ht="15">
      <c r="A991" s="279"/>
      <c r="B991" s="225"/>
      <c r="C991" s="225"/>
      <c r="D991" s="225"/>
      <c r="E991" s="225"/>
    </row>
    <row r="992" spans="1:5" ht="15">
      <c r="A992" s="279"/>
      <c r="B992" s="225"/>
      <c r="C992" s="225"/>
      <c r="D992" s="225"/>
      <c r="E992" s="225"/>
    </row>
    <row r="993" spans="1:5" ht="15">
      <c r="A993" s="279"/>
      <c r="B993" s="225"/>
      <c r="C993" s="225"/>
      <c r="D993" s="225"/>
      <c r="E993" s="225"/>
    </row>
    <row r="994" spans="1:5" ht="15">
      <c r="A994" s="279"/>
      <c r="B994" s="225"/>
      <c r="C994" s="225"/>
      <c r="D994" s="225"/>
      <c r="E994" s="225"/>
    </row>
    <row r="995" spans="1:5" ht="15">
      <c r="A995" s="279"/>
      <c r="B995" s="225"/>
      <c r="C995" s="225"/>
      <c r="D995" s="225"/>
      <c r="E995" s="225"/>
    </row>
  </sheetData>
  <sheetProtection/>
  <mergeCells count="4">
    <mergeCell ref="A1:E1"/>
    <mergeCell ref="A2:E2"/>
    <mergeCell ref="C3:E3"/>
    <mergeCell ref="A136:E137"/>
  </mergeCells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2.421875" style="319" customWidth="1"/>
    <col min="2" max="4" width="34.00390625" style="319" customWidth="1"/>
    <col min="5" max="5" width="16.00390625" style="319" customWidth="1"/>
    <col min="6" max="6" width="34.00390625" style="319" customWidth="1"/>
  </cols>
  <sheetData>
    <row r="1" spans="1:6" ht="16.5" thickBot="1">
      <c r="A1" s="494" t="s">
        <v>692</v>
      </c>
      <c r="B1" s="495"/>
      <c r="C1" s="495"/>
      <c r="D1" s="495"/>
      <c r="E1" s="495"/>
      <c r="F1" s="496"/>
    </row>
    <row r="2" spans="1:6" ht="15" thickBot="1">
      <c r="A2" s="281"/>
      <c r="B2" s="282"/>
      <c r="C2" s="282"/>
      <c r="D2" s="282"/>
      <c r="E2" s="282"/>
      <c r="F2" s="283"/>
    </row>
    <row r="3" spans="1:6" ht="30.75" thickBot="1">
      <c r="A3" s="284" t="s">
        <v>645</v>
      </c>
      <c r="B3" s="285"/>
      <c r="C3" s="285"/>
      <c r="D3" s="286" t="s">
        <v>646</v>
      </c>
      <c r="E3" s="285" t="s">
        <v>647</v>
      </c>
      <c r="F3" s="287" t="s">
        <v>648</v>
      </c>
    </row>
    <row r="4" spans="1:6" ht="15">
      <c r="A4" s="288" t="s">
        <v>649</v>
      </c>
      <c r="B4" s="289"/>
      <c r="C4" s="289"/>
      <c r="D4" s="290"/>
      <c r="E4" s="291"/>
      <c r="F4" s="292"/>
    </row>
    <row r="5" spans="1:6" ht="15">
      <c r="A5" s="293" t="s">
        <v>650</v>
      </c>
      <c r="B5" s="294"/>
      <c r="C5" s="294"/>
      <c r="D5" s="290"/>
      <c r="E5" s="291"/>
      <c r="F5" s="292"/>
    </row>
    <row r="6" spans="1:6" ht="15">
      <c r="A6" s="293" t="s">
        <v>651</v>
      </c>
      <c r="B6" s="294"/>
      <c r="C6" s="294"/>
      <c r="D6" s="290"/>
      <c r="E6" s="291"/>
      <c r="F6" s="292"/>
    </row>
    <row r="7" spans="1:6" ht="15">
      <c r="A7" s="293" t="s">
        <v>652</v>
      </c>
      <c r="B7" s="294"/>
      <c r="C7" s="294"/>
      <c r="D7" s="290"/>
      <c r="E7" s="291"/>
      <c r="F7" s="292"/>
    </row>
    <row r="8" spans="1:6" ht="15">
      <c r="A8" s="293" t="s">
        <v>653</v>
      </c>
      <c r="B8" s="294"/>
      <c r="C8" s="294"/>
      <c r="D8" s="290"/>
      <c r="E8" s="291"/>
      <c r="F8" s="292"/>
    </row>
    <row r="9" spans="1:6" ht="15">
      <c r="A9" s="293" t="s">
        <v>654</v>
      </c>
      <c r="B9" s="294"/>
      <c r="C9" s="294"/>
      <c r="D9" s="290"/>
      <c r="E9" s="291"/>
      <c r="F9" s="292"/>
    </row>
    <row r="10" spans="1:6" ht="15">
      <c r="A10" s="293" t="s">
        <v>655</v>
      </c>
      <c r="B10" s="295"/>
      <c r="C10" s="295"/>
      <c r="D10" s="290"/>
      <c r="E10" s="291"/>
      <c r="F10" s="292"/>
    </row>
    <row r="11" spans="1:6" ht="15">
      <c r="A11" s="296" t="s">
        <v>656</v>
      </c>
      <c r="B11" s="297"/>
      <c r="C11" s="297"/>
      <c r="D11" s="298"/>
      <c r="E11" s="297"/>
      <c r="F11" s="299"/>
    </row>
    <row r="12" spans="1:6" ht="15">
      <c r="A12" s="288" t="s">
        <v>657</v>
      </c>
      <c r="B12" s="289"/>
      <c r="C12" s="289"/>
      <c r="D12" s="290"/>
      <c r="E12" s="300"/>
      <c r="F12" s="292"/>
    </row>
    <row r="13" spans="1:6" ht="15">
      <c r="A13" s="293" t="s">
        <v>652</v>
      </c>
      <c r="B13" s="294"/>
      <c r="C13" s="294"/>
      <c r="D13" s="290"/>
      <c r="E13" s="300"/>
      <c r="F13" s="292"/>
    </row>
    <row r="14" spans="1:6" ht="15">
      <c r="A14" s="293" t="s">
        <v>653</v>
      </c>
      <c r="B14" s="294"/>
      <c r="C14" s="294"/>
      <c r="D14" s="290"/>
      <c r="E14" s="300"/>
      <c r="F14" s="292"/>
    </row>
    <row r="15" spans="1:6" ht="15">
      <c r="A15" s="293" t="s">
        <v>658</v>
      </c>
      <c r="B15" s="294"/>
      <c r="C15" s="294"/>
      <c r="D15" s="301"/>
      <c r="E15" s="302"/>
      <c r="F15" s="303"/>
    </row>
    <row r="16" spans="1:6" ht="30">
      <c r="A16" s="304" t="s">
        <v>659</v>
      </c>
      <c r="B16" s="297"/>
      <c r="C16" s="297" t="s">
        <v>660</v>
      </c>
      <c r="D16" s="298" t="s">
        <v>661</v>
      </c>
      <c r="E16" s="297" t="s">
        <v>647</v>
      </c>
      <c r="F16" s="299" t="s">
        <v>662</v>
      </c>
    </row>
    <row r="17" spans="1:6" ht="30">
      <c r="A17" s="293" t="s">
        <v>663</v>
      </c>
      <c r="B17" s="305"/>
      <c r="C17" s="290"/>
      <c r="D17" s="290"/>
      <c r="E17" s="306"/>
      <c r="F17" s="292"/>
    </row>
    <row r="18" spans="1:6" ht="15">
      <c r="A18" s="293" t="s">
        <v>664</v>
      </c>
      <c r="B18" s="305"/>
      <c r="C18" s="290"/>
      <c r="D18" s="290"/>
      <c r="E18" s="300"/>
      <c r="F18" s="292"/>
    </row>
    <row r="19" spans="1:6" ht="15">
      <c r="A19" s="293" t="s">
        <v>665</v>
      </c>
      <c r="B19" s="305"/>
      <c r="C19" s="290"/>
      <c r="D19" s="290"/>
      <c r="E19" s="300"/>
      <c r="F19" s="292"/>
    </row>
    <row r="20" spans="1:6" ht="15">
      <c r="A20" s="304" t="s">
        <v>666</v>
      </c>
      <c r="B20" s="297"/>
      <c r="C20" s="297"/>
      <c r="D20" s="298"/>
      <c r="E20" s="297"/>
      <c r="F20" s="299"/>
    </row>
    <row r="21" spans="1:6" ht="15">
      <c r="A21" s="293" t="s">
        <v>667</v>
      </c>
      <c r="B21" s="305"/>
      <c r="C21" s="290"/>
      <c r="D21" s="290"/>
      <c r="E21" s="300"/>
      <c r="F21" s="292"/>
    </row>
    <row r="22" spans="1:6" ht="15">
      <c r="A22" s="293" t="s">
        <v>668</v>
      </c>
      <c r="B22" s="305"/>
      <c r="C22" s="290"/>
      <c r="D22" s="290"/>
      <c r="E22" s="300"/>
      <c r="F22" s="292"/>
    </row>
    <row r="23" spans="1:6" ht="15">
      <c r="A23" s="293" t="s">
        <v>669</v>
      </c>
      <c r="B23" s="305"/>
      <c r="C23" s="290"/>
      <c r="D23" s="290"/>
      <c r="E23" s="300"/>
      <c r="F23" s="292"/>
    </row>
    <row r="24" spans="1:6" ht="15">
      <c r="A24" s="293" t="s">
        <v>670</v>
      </c>
      <c r="B24" s="305"/>
      <c r="C24" s="290"/>
      <c r="D24" s="290"/>
      <c r="E24" s="300"/>
      <c r="F24" s="292"/>
    </row>
    <row r="25" spans="1:6" ht="15">
      <c r="A25" s="293" t="s">
        <v>671</v>
      </c>
      <c r="B25" s="305"/>
      <c r="C25" s="290"/>
      <c r="D25" s="290"/>
      <c r="E25" s="300"/>
      <c r="F25" s="292"/>
    </row>
    <row r="26" spans="1:6" ht="15">
      <c r="A26" s="293" t="s">
        <v>672</v>
      </c>
      <c r="B26" s="305"/>
      <c r="C26" s="290"/>
      <c r="D26" s="290"/>
      <c r="E26" s="300"/>
      <c r="F26" s="292"/>
    </row>
    <row r="27" spans="1:6" ht="15">
      <c r="A27" s="304" t="s">
        <v>673</v>
      </c>
      <c r="B27" s="297"/>
      <c r="C27" s="307"/>
      <c r="D27" s="308"/>
      <c r="E27" s="307"/>
      <c r="F27" s="309"/>
    </row>
    <row r="28" spans="1:6" ht="15">
      <c r="A28" s="310" t="s">
        <v>674</v>
      </c>
      <c r="B28" s="311"/>
      <c r="C28" s="312"/>
      <c r="D28" s="312"/>
      <c r="E28" s="312"/>
      <c r="F28" s="313"/>
    </row>
    <row r="29" spans="1:6" ht="15">
      <c r="A29" s="304" t="s">
        <v>675</v>
      </c>
      <c r="B29" s="297"/>
      <c r="C29" s="297"/>
      <c r="D29" s="298"/>
      <c r="E29" s="297"/>
      <c r="F29" s="299"/>
    </row>
    <row r="30" spans="1:6" ht="15">
      <c r="A30" s="293" t="s">
        <v>676</v>
      </c>
      <c r="B30" s="305"/>
      <c r="C30" s="290"/>
      <c r="D30" s="290"/>
      <c r="E30" s="314"/>
      <c r="F30" s="292"/>
    </row>
    <row r="31" spans="1:6" ht="15">
      <c r="A31" s="293" t="s">
        <v>667</v>
      </c>
      <c r="B31" s="305"/>
      <c r="C31" s="290"/>
      <c r="D31" s="290"/>
      <c r="E31" s="300"/>
      <c r="F31" s="292"/>
    </row>
    <row r="32" spans="1:6" ht="15">
      <c r="A32" s="293" t="s">
        <v>671</v>
      </c>
      <c r="B32" s="305"/>
      <c r="C32" s="290"/>
      <c r="D32" s="290"/>
      <c r="E32" s="300"/>
      <c r="F32" s="292"/>
    </row>
    <row r="33" spans="1:6" ht="15">
      <c r="A33" s="293" t="s">
        <v>668</v>
      </c>
      <c r="B33" s="305"/>
      <c r="C33" s="290"/>
      <c r="D33" s="290"/>
      <c r="E33" s="300"/>
      <c r="F33" s="292"/>
    </row>
    <row r="34" spans="1:6" ht="15">
      <c r="A34" s="293" t="s">
        <v>669</v>
      </c>
      <c r="B34" s="305"/>
      <c r="C34" s="290"/>
      <c r="D34" s="290"/>
      <c r="E34" s="300"/>
      <c r="F34" s="292"/>
    </row>
    <row r="35" spans="1:6" ht="15">
      <c r="A35" s="293" t="s">
        <v>670</v>
      </c>
      <c r="B35" s="305"/>
      <c r="C35" s="290"/>
      <c r="D35" s="290"/>
      <c r="E35" s="300"/>
      <c r="F35" s="292"/>
    </row>
    <row r="36" spans="1:6" ht="15">
      <c r="A36" s="293" t="s">
        <v>672</v>
      </c>
      <c r="B36" s="305"/>
      <c r="C36" s="290"/>
      <c r="D36" s="290"/>
      <c r="E36" s="300"/>
      <c r="F36" s="292"/>
    </row>
    <row r="37" spans="1:6" ht="15">
      <c r="A37" s="304" t="s">
        <v>677</v>
      </c>
      <c r="B37" s="297"/>
      <c r="C37" s="297"/>
      <c r="D37" s="298"/>
      <c r="E37" s="297"/>
      <c r="F37" s="299"/>
    </row>
    <row r="38" spans="1:6" ht="15">
      <c r="A38" s="293" t="s">
        <v>678</v>
      </c>
      <c r="B38" s="305"/>
      <c r="C38" s="290"/>
      <c r="D38" s="290"/>
      <c r="E38" s="314"/>
      <c r="F38" s="292"/>
    </row>
    <row r="39" spans="1:6" ht="30">
      <c r="A39" s="304" t="s">
        <v>679</v>
      </c>
      <c r="B39" s="297" t="s">
        <v>680</v>
      </c>
      <c r="C39" s="307" t="s">
        <v>681</v>
      </c>
      <c r="D39" s="308" t="s">
        <v>682</v>
      </c>
      <c r="E39" s="307" t="s">
        <v>647</v>
      </c>
      <c r="F39" s="309" t="s">
        <v>683</v>
      </c>
    </row>
    <row r="40" spans="1:6" ht="15">
      <c r="A40" s="310" t="s">
        <v>684</v>
      </c>
      <c r="B40" s="290"/>
      <c r="C40" s="290"/>
      <c r="D40" s="290"/>
      <c r="E40" s="300"/>
      <c r="F40" s="292"/>
    </row>
    <row r="41" spans="1:6" ht="15">
      <c r="A41" s="310" t="s">
        <v>685</v>
      </c>
      <c r="B41" s="290"/>
      <c r="C41" s="290"/>
      <c r="D41" s="290"/>
      <c r="E41" s="300"/>
      <c r="F41" s="292"/>
    </row>
    <row r="42" spans="1:6" ht="15">
      <c r="A42" s="310" t="s">
        <v>686</v>
      </c>
      <c r="B42" s="290"/>
      <c r="C42" s="290"/>
      <c r="D42" s="290"/>
      <c r="E42" s="300"/>
      <c r="F42" s="292"/>
    </row>
    <row r="43" spans="1:6" ht="15">
      <c r="A43" s="310" t="s">
        <v>687</v>
      </c>
      <c r="B43" s="290"/>
      <c r="C43" s="290"/>
      <c r="D43" s="290"/>
      <c r="E43" s="300"/>
      <c r="F43" s="292"/>
    </row>
    <row r="44" spans="1:6" ht="15.75" thickBot="1">
      <c r="A44" s="315" t="s">
        <v>688</v>
      </c>
      <c r="B44" s="316"/>
      <c r="C44" s="316"/>
      <c r="D44" s="316"/>
      <c r="E44" s="317"/>
      <c r="F44" s="318"/>
    </row>
    <row r="45" spans="1:6" ht="13.5">
      <c r="A45" s="281"/>
      <c r="D45" s="320" t="s">
        <v>689</v>
      </c>
      <c r="E45" s="321">
        <f>SUM(E4:E10)+SUM(E12:E15)+SUM(E17:E19)+SUM(E21:E26)+E28+SUM(E30:E36)+E38+SUM(E40:E44)</f>
        <v>0</v>
      </c>
      <c r="F45" s="322"/>
    </row>
    <row r="46" spans="1:6" ht="13.5">
      <c r="A46" s="281"/>
      <c r="D46" s="323" t="s">
        <v>690</v>
      </c>
      <c r="E46" s="324"/>
      <c r="F46" s="322"/>
    </row>
    <row r="47" spans="1:6" ht="15" thickBot="1">
      <c r="A47" s="325"/>
      <c r="B47" s="326"/>
      <c r="C47" s="326"/>
      <c r="D47" s="327" t="s">
        <v>691</v>
      </c>
      <c r="E47" s="328">
        <f>'[1]All.1c - Bilancio tot. di prod.'!E132</f>
        <v>0</v>
      </c>
      <c r="F47" s="329" t="str">
        <f>IF(E45&gt;E47,"ERRORE Progetto sovrafinanziato","OK")</f>
        <v>OK</v>
      </c>
    </row>
    <row r="50" spans="1:6" ht="12.75">
      <c r="A50" s="493" t="s">
        <v>98</v>
      </c>
      <c r="B50" s="493"/>
      <c r="C50" s="493"/>
      <c r="D50" s="493"/>
      <c r="E50" s="493"/>
      <c r="F50" s="493"/>
    </row>
    <row r="51" spans="1:6" ht="12.75">
      <c r="A51" s="493"/>
      <c r="B51" s="493"/>
      <c r="C51" s="493"/>
      <c r="D51" s="493"/>
      <c r="E51" s="493"/>
      <c r="F51" s="493"/>
    </row>
  </sheetData>
  <sheetProtection/>
  <mergeCells count="2">
    <mergeCell ref="A1:F1"/>
    <mergeCell ref="A50:F51"/>
  </mergeCells>
  <conditionalFormatting sqref="E47">
    <cfRule type="cellIs" priority="1" dxfId="0" operator="greaterThan">
      <formula>$E$45</formula>
    </cfRule>
    <cfRule type="cellIs" priority="2" dxfId="1" operator="lessThan">
      <formula>$E$45</formula>
    </cfRule>
    <cfRule type="cellIs" priority="3" dxfId="0" operator="lessThan">
      <formula>$E$45</formula>
    </cfRule>
    <cfRule type="cellIs" priority="4" dxfId="1" operator="greaterThan">
      <formula>$E$45</formula>
    </cfRule>
  </conditionalFormatting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rino</dc:creator>
  <cp:keywords/>
  <dc:description/>
  <cp:lastModifiedBy>Microsoft Office User</cp:lastModifiedBy>
  <cp:lastPrinted>2022-11-24T16:10:22Z</cp:lastPrinted>
  <dcterms:created xsi:type="dcterms:W3CDTF">2004-07-08T10:04:13Z</dcterms:created>
  <dcterms:modified xsi:type="dcterms:W3CDTF">2023-02-09T15:55:38Z</dcterms:modified>
  <cp:category/>
  <cp:version/>
  <cp:contentType/>
  <cp:contentStatus/>
</cp:coreProperties>
</file>